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mar\سایت 97\بودجه\سایت\"/>
    </mc:Choice>
  </mc:AlternateContent>
  <bookViews>
    <workbookView xWindow="0" yWindow="0" windowWidth="20400" windowHeight="7620"/>
  </bookViews>
  <sheets>
    <sheet name="شاخصهای هزینه سالیانه" sheetId="1" r:id="rId1"/>
    <sheet name="شاخص های هزینه روزانه" sheetId="2" r:id="rId2"/>
    <sheet name="مصوب داخلی 97" sheetId="3" r:id="rId3"/>
  </sheets>
  <definedNames>
    <definedName name="_xlnm.Print_Area" localSheetId="0">'شاخصهای هزینه سالیانه'!$A$2:$F$11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3" l="1"/>
  <c r="J55" i="3"/>
  <c r="J85" i="3"/>
  <c r="J84" i="3"/>
  <c r="J80" i="3"/>
  <c r="J78" i="3"/>
  <c r="J141" i="3"/>
  <c r="J140" i="3"/>
  <c r="J139" i="3"/>
  <c r="J134" i="3"/>
  <c r="J132" i="3"/>
  <c r="J127" i="3"/>
  <c r="J126" i="3"/>
  <c r="J114" i="3"/>
  <c r="J104" i="3"/>
  <c r="J87" i="3"/>
  <c r="J7" i="3"/>
  <c r="F86" i="3"/>
  <c r="F6" i="3"/>
  <c r="F5" i="3" l="1"/>
  <c r="H6" i="3"/>
  <c r="J31" i="3"/>
  <c r="I86" i="3"/>
  <c r="H86" i="3"/>
  <c r="G6" i="3"/>
  <c r="I6" i="3"/>
  <c r="G86" i="3"/>
  <c r="E6" i="3"/>
  <c r="E86" i="3"/>
  <c r="C20" i="2"/>
  <c r="C21" i="2" s="1"/>
  <c r="D16" i="2"/>
  <c r="D15" i="2"/>
  <c r="D20" i="2" s="1"/>
  <c r="D21" i="2" s="1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H5" i="3" l="1"/>
  <c r="I5" i="3"/>
  <c r="J86" i="3"/>
  <c r="G5" i="3"/>
  <c r="J6" i="3"/>
  <c r="E5" i="3"/>
  <c r="F11" i="1"/>
  <c r="E11" i="1"/>
  <c r="F10" i="1"/>
  <c r="E10" i="1"/>
  <c r="F9" i="1"/>
  <c r="E9" i="1"/>
  <c r="F8" i="1"/>
  <c r="E8" i="1"/>
  <c r="F6" i="1"/>
  <c r="E6" i="1"/>
  <c r="F5" i="1"/>
  <c r="E5" i="1"/>
  <c r="J5" i="3" l="1"/>
</calcChain>
</file>

<file path=xl/sharedStrings.xml><?xml version="1.0" encoding="utf-8"?>
<sst xmlns="http://schemas.openxmlformats.org/spreadsheetml/2006/main" count="288" uniqueCount="229">
  <si>
    <t>مبالغ به میلیون ریال</t>
  </si>
  <si>
    <t>شاخص های بودجه</t>
  </si>
  <si>
    <t>تعداد</t>
  </si>
  <si>
    <t xml:space="preserve"> کل هزینه سالیانه</t>
  </si>
  <si>
    <t>میانگین هزینه سرانه ماهیانه</t>
  </si>
  <si>
    <t xml:space="preserve">میانگین هزینه سرانه سالیانه </t>
  </si>
  <si>
    <t>میانگین تعداد روز حضور کاری  در سال</t>
  </si>
  <si>
    <t>میانگین هزینه روز کاری (171 تا 186 روز در سال)</t>
  </si>
  <si>
    <t>میانگین هزینه روز سال (365 روز)</t>
  </si>
  <si>
    <r>
      <t xml:space="preserve"> هزینه های پرسنلی</t>
    </r>
    <r>
      <rPr>
        <sz val="10"/>
        <color indexed="8"/>
        <rFont val="B Zar"/>
        <charset val="178"/>
      </rPr>
      <t xml:space="preserve"> (از  بودجه جاری و اختصاصی)</t>
    </r>
  </si>
  <si>
    <t>هزینه اعضای هیات علمی</t>
  </si>
  <si>
    <t>هزینه کارکنان</t>
  </si>
  <si>
    <t>هزینه قراردادها و انرژی</t>
  </si>
  <si>
    <r>
      <t>سهم حق التدریس از هزینه ها</t>
    </r>
    <r>
      <rPr>
        <sz val="10"/>
        <color indexed="8"/>
        <rFont val="B Zar"/>
        <charset val="178"/>
      </rPr>
      <t xml:space="preserve"> (جاری و اختصاصی)</t>
    </r>
  </si>
  <si>
    <r>
      <t xml:space="preserve">هزینه های رفاهی پرسنل </t>
    </r>
    <r>
      <rPr>
        <sz val="10"/>
        <color indexed="8"/>
        <rFont val="B Zar"/>
        <charset val="178"/>
      </rPr>
      <t>(از جاری و اختصاصی)</t>
    </r>
  </si>
  <si>
    <t>هزینه انرژی به ازای یک دانشجو</t>
  </si>
  <si>
    <t xml:space="preserve"> هزینه غذا به ازای یک دانشجو</t>
  </si>
  <si>
    <t>کل اعتبار جاری دانشگاه (عمومی و اختصاصی)</t>
  </si>
  <si>
    <t>شرح ایام تعطیل کارکنان</t>
  </si>
  <si>
    <t>آمار تعطیلات کارکنان در سال</t>
  </si>
  <si>
    <t>آمار تعطیلات هیات علمی در 9 ماهه سال</t>
  </si>
  <si>
    <t>جمعه</t>
  </si>
  <si>
    <t>پنج شنبه</t>
  </si>
  <si>
    <t>تعطیلات رسمی</t>
  </si>
  <si>
    <t>مرخصی اجباری و تشویقی</t>
  </si>
  <si>
    <t>مرخصی</t>
  </si>
  <si>
    <t>جمع کل تعطیلات</t>
  </si>
  <si>
    <t>روز کاری</t>
  </si>
  <si>
    <t xml:space="preserve">جدول شاخص های هزینه تمام شده موضوعی 1397 </t>
  </si>
  <si>
    <t xml:space="preserve">جدول شاخص های هزینه تمام شده روزانه 1397 </t>
  </si>
  <si>
    <r>
      <t xml:space="preserve">بودجه 97     </t>
    </r>
    <r>
      <rPr>
        <sz val="11"/>
        <rFont val="B Zar"/>
        <charset val="178"/>
      </rPr>
      <t>(اعتبار به میلیون ریال)</t>
    </r>
  </si>
  <si>
    <t>کد هزینه</t>
  </si>
  <si>
    <t>عناوین هزینه</t>
  </si>
  <si>
    <t>درآمد عمومی</t>
  </si>
  <si>
    <t>تعمیر و تجهیز</t>
  </si>
  <si>
    <t>درآمد اختصاصی</t>
  </si>
  <si>
    <t>ردیف</t>
  </si>
  <si>
    <t>مانده سال قبل</t>
  </si>
  <si>
    <t>جمع</t>
  </si>
  <si>
    <t>جمع کل  هزینه ها</t>
  </si>
  <si>
    <t>الف - هزینه های پرسنلی</t>
  </si>
  <si>
    <t>حقوق ومزایای اعضای هیات علمی</t>
  </si>
  <si>
    <t xml:space="preserve">حقوق ومزایای مستمر-جزء 1 بند "و " </t>
  </si>
  <si>
    <t xml:space="preserve">حق بیمه سهم كارفرما و بازنشستگی-جزء 1 بند "و " </t>
  </si>
  <si>
    <t xml:space="preserve">عیدی -جزء 1 بند "و " </t>
  </si>
  <si>
    <t>طرح سربازی حکم</t>
  </si>
  <si>
    <t>پاداش</t>
  </si>
  <si>
    <t>بازخرید مرخصی و سنوات</t>
  </si>
  <si>
    <t>قرارداد خرید خدمت (مشاوره)</t>
  </si>
  <si>
    <t>10-1</t>
  </si>
  <si>
    <t>خدمات رفاهی</t>
  </si>
  <si>
    <t>بن غیر نقدی</t>
  </si>
  <si>
    <t>10-2</t>
  </si>
  <si>
    <t>کمک هزینه غذای کارکنان (فیش حقوق)</t>
  </si>
  <si>
    <t>10-3</t>
  </si>
  <si>
    <t>صندوق ذخیره سهم کارفرما</t>
  </si>
  <si>
    <t>10-4</t>
  </si>
  <si>
    <t>بیمه تکمیلی سهم کارفرما</t>
  </si>
  <si>
    <t>10-5</t>
  </si>
  <si>
    <t>بیمه عمر سهم کار فرما</t>
  </si>
  <si>
    <t>10-6</t>
  </si>
  <si>
    <t>کمک هزینه مسکن</t>
  </si>
  <si>
    <t>10-7</t>
  </si>
  <si>
    <t>کمک هزینه پوشاک کارکنان مشمول</t>
  </si>
  <si>
    <t>10-8</t>
  </si>
  <si>
    <t>یارانه سفر</t>
  </si>
  <si>
    <t>10-9</t>
  </si>
  <si>
    <t>یارانه ورزشی</t>
  </si>
  <si>
    <t>10-10</t>
  </si>
  <si>
    <t>10-11</t>
  </si>
  <si>
    <t>جوایز دانش آموزی</t>
  </si>
  <si>
    <t>10-12</t>
  </si>
  <si>
    <t>کمک هزینه ازدواج و فوت</t>
  </si>
  <si>
    <t>10-13</t>
  </si>
  <si>
    <t>ایاب و ذهاب پرسنل</t>
  </si>
  <si>
    <t>10-14</t>
  </si>
  <si>
    <t>کمک هزینه مهد کودک و هزینه های مربوطه</t>
  </si>
  <si>
    <t>حق ماموریت</t>
  </si>
  <si>
    <t>حق التدریس</t>
  </si>
  <si>
    <t>سایر ( حق مدیریت خارج از حكم، جذب  امنا  از درآمد )</t>
  </si>
  <si>
    <t>حقوق ومزایای کارکنان (رسمی و پیمانی)</t>
  </si>
  <si>
    <t>17-1</t>
  </si>
  <si>
    <t>اضافه کار و بهره وری</t>
  </si>
  <si>
    <t>اضافه کار</t>
  </si>
  <si>
    <t>17-2</t>
  </si>
  <si>
    <t>بهره وری</t>
  </si>
  <si>
    <t xml:space="preserve">پاداش </t>
  </si>
  <si>
    <t>20-1</t>
  </si>
  <si>
    <t>20-2</t>
  </si>
  <si>
    <t>20-3</t>
  </si>
  <si>
    <t>20-4</t>
  </si>
  <si>
    <t>20-5</t>
  </si>
  <si>
    <t>20-6</t>
  </si>
  <si>
    <t>20-7</t>
  </si>
  <si>
    <t>20-8</t>
  </si>
  <si>
    <t>20-9</t>
  </si>
  <si>
    <t>20-10</t>
  </si>
  <si>
    <t>20-11</t>
  </si>
  <si>
    <t>20-12</t>
  </si>
  <si>
    <t>20-13</t>
  </si>
  <si>
    <t>20-14</t>
  </si>
  <si>
    <t>سایر(غیر از موارد فوق)</t>
  </si>
  <si>
    <t>مشمولین قانون كار</t>
  </si>
  <si>
    <t>عضو قراردادی</t>
  </si>
  <si>
    <t>حقوق و مزایای مستمر</t>
  </si>
  <si>
    <t>حق بیمه و بازنشستگی</t>
  </si>
  <si>
    <t xml:space="preserve">عیدی  </t>
  </si>
  <si>
    <t>27-1</t>
  </si>
  <si>
    <t>27-2</t>
  </si>
  <si>
    <t>30-1</t>
  </si>
  <si>
    <t>30-2</t>
  </si>
  <si>
    <t>30-3</t>
  </si>
  <si>
    <t>30-4</t>
  </si>
  <si>
    <t>30-5</t>
  </si>
  <si>
    <t>30-6</t>
  </si>
  <si>
    <t>30-7</t>
  </si>
  <si>
    <t>30-8</t>
  </si>
  <si>
    <t>30-9</t>
  </si>
  <si>
    <t>30-10</t>
  </si>
  <si>
    <t>30-11</t>
  </si>
  <si>
    <t>30-12</t>
  </si>
  <si>
    <t>30-13</t>
  </si>
  <si>
    <t>30-14</t>
  </si>
  <si>
    <t>پاداش پایان خدمت</t>
  </si>
  <si>
    <t>اعضای هیات علمی</t>
  </si>
  <si>
    <t>كاركنان غیر هیات علمی</t>
  </si>
  <si>
    <t>35-1</t>
  </si>
  <si>
    <t>خدمات رفاهی کارکنان بازنشسته ومستمری بگیر</t>
  </si>
  <si>
    <t>بیمه تکمیلی</t>
  </si>
  <si>
    <t>35-2</t>
  </si>
  <si>
    <t>بیمه عمر</t>
  </si>
  <si>
    <t>35-3</t>
  </si>
  <si>
    <t>35-4</t>
  </si>
  <si>
    <t>تکریم بازنشستگان</t>
  </si>
  <si>
    <t>حق التدریس مدعوین</t>
  </si>
  <si>
    <t>دیون پرسنلی</t>
  </si>
  <si>
    <t>جمع  سایر هزینه ها</t>
  </si>
  <si>
    <t xml:space="preserve">هزینه های تحقیقاتی و توسعه فناوری </t>
  </si>
  <si>
    <t>هزینه فرصتهای مطالعاتی وماموریتهای علمی</t>
  </si>
  <si>
    <t>پروژه های تحقیقاتی</t>
  </si>
  <si>
    <t>41-1</t>
  </si>
  <si>
    <t>حق التحقیق وگرنت</t>
  </si>
  <si>
    <t>گرنت</t>
  </si>
  <si>
    <t>41-2</t>
  </si>
  <si>
    <t>حق التشویق مقالات</t>
  </si>
  <si>
    <t>41-3</t>
  </si>
  <si>
    <t>حق التالیف و چاپ کتاب و نشریات</t>
  </si>
  <si>
    <t>مشاوره و داوری پایان نامه</t>
  </si>
  <si>
    <t>خرید کتب و نشریات</t>
  </si>
  <si>
    <t>بانک های اطلاعاتی وکتب نشریات ارزی</t>
  </si>
  <si>
    <t>پهنای باند اینترنت و اینترانت</t>
  </si>
  <si>
    <t>كمك به طرح های پژوهشی و پایان نامه دانشجو</t>
  </si>
  <si>
    <t>هزینه  مواد مصرفی آموزشی، پژوهشی و کارگاهی</t>
  </si>
  <si>
    <t>حمایت مالی از واحدهای فناور</t>
  </si>
  <si>
    <t>برگزاری و شركت در نمایشگاه، جشنواره و همایش، ثبت اختراعات و  ....</t>
  </si>
  <si>
    <t>هزینه های پشتیبانی فن آوری</t>
  </si>
  <si>
    <t>51-1</t>
  </si>
  <si>
    <t>سایر (هزینه های پشتیبانی پژوهشی)</t>
  </si>
  <si>
    <t>موزه</t>
  </si>
  <si>
    <t>51-2</t>
  </si>
  <si>
    <t>مراسم و جوایز</t>
  </si>
  <si>
    <t>51-3</t>
  </si>
  <si>
    <t>پشتیبانی فعالیتهای پژوهشی</t>
  </si>
  <si>
    <t>هزینه های تغذیه دانشجویی، فرهنگی، رفاهی و فوق برنامه دانشجویی</t>
  </si>
  <si>
    <t>تغذیه دانشجویی</t>
  </si>
  <si>
    <t>ایاب و ذهاب دانشجویی</t>
  </si>
  <si>
    <t>خدمات خوابگاهی</t>
  </si>
  <si>
    <t>بیمه دانشجویی</t>
  </si>
  <si>
    <t>56-1</t>
  </si>
  <si>
    <t xml:space="preserve">فرهنگی و فوق برنامه </t>
  </si>
  <si>
    <t>فعالیتهای فرهنگی و فوق برنامه</t>
  </si>
  <si>
    <t>56-2</t>
  </si>
  <si>
    <t>انجمنهای علمی</t>
  </si>
  <si>
    <t>56-3</t>
  </si>
  <si>
    <t>پشتیبانی فعالیتها</t>
  </si>
  <si>
    <t>خدمات ورزشی</t>
  </si>
  <si>
    <t>خدمات مشاوره ای، بهداشت و درمان</t>
  </si>
  <si>
    <t xml:space="preserve">کار دانشجویی </t>
  </si>
  <si>
    <t>قراردادهای حجمی</t>
  </si>
  <si>
    <t>حمل و نقل اداری</t>
  </si>
  <si>
    <t>61-1</t>
  </si>
  <si>
    <t>خدمات</t>
  </si>
  <si>
    <t>شرکت خدماتی 1 با جایگزین</t>
  </si>
  <si>
    <t>61-2</t>
  </si>
  <si>
    <t>شرکت خدماتی 2 (کتابخانه و کشاورزی و..)</t>
  </si>
  <si>
    <t>62-1</t>
  </si>
  <si>
    <t>پشتیبانی تاسیسات</t>
  </si>
  <si>
    <t>تاسیسات مکانیکی اداری</t>
  </si>
  <si>
    <t>62-2</t>
  </si>
  <si>
    <t>تاسیسات برق و مخابرات اداری</t>
  </si>
  <si>
    <t>62-3</t>
  </si>
  <si>
    <t>نگهداری تصفیه خانه و چربی گیر</t>
  </si>
  <si>
    <t>فضای سبز</t>
  </si>
  <si>
    <t>64-1</t>
  </si>
  <si>
    <t xml:space="preserve">سایر </t>
  </si>
  <si>
    <t>پشتیبانی نرم افزارهای اداری مالی</t>
  </si>
  <si>
    <t>64-2</t>
  </si>
  <si>
    <t>نگهداری و تعمیر ساختمان (اداری)</t>
  </si>
  <si>
    <t>64-3</t>
  </si>
  <si>
    <t>حمل زباله</t>
  </si>
  <si>
    <t>64-4</t>
  </si>
  <si>
    <t>سایر قراردادهای موردی (اداری)</t>
  </si>
  <si>
    <t>64-5</t>
  </si>
  <si>
    <t>پست</t>
  </si>
  <si>
    <t>تعمیر و نگهداری</t>
  </si>
  <si>
    <t xml:space="preserve">هزینه های اداری </t>
  </si>
  <si>
    <t>ملزومات و مواد مصرفی اداری</t>
  </si>
  <si>
    <t>67-1</t>
  </si>
  <si>
    <t>سایر</t>
  </si>
  <si>
    <t>ابزار و لوازم خدمات</t>
  </si>
  <si>
    <t>67-2</t>
  </si>
  <si>
    <t>مبلمان و وسایل برقی و الکترونیکی</t>
  </si>
  <si>
    <t>67-3</t>
  </si>
  <si>
    <t>تشریفات</t>
  </si>
  <si>
    <t>67-4</t>
  </si>
  <si>
    <t>متفرقه</t>
  </si>
  <si>
    <t>اجاره</t>
  </si>
  <si>
    <t>زمین و ساختمان</t>
  </si>
  <si>
    <t xml:space="preserve"> ماشین آلات</t>
  </si>
  <si>
    <t>سوخت ، آب ، برق و تلفن</t>
  </si>
  <si>
    <t>گاز و گازوئیل</t>
  </si>
  <si>
    <t>بنزین و CNG</t>
  </si>
  <si>
    <t>آب</t>
  </si>
  <si>
    <t>برق</t>
  </si>
  <si>
    <t>تلفن</t>
  </si>
  <si>
    <t xml:space="preserve">كمك های بلا عوض </t>
  </si>
  <si>
    <t>دیون</t>
  </si>
  <si>
    <t>ایام و اعیاد(روز مرد و زن و معلم و..)</t>
  </si>
  <si>
    <t>پیش بینی منابع اعتباری دانشگاه زنجان - سال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</si>
</sst>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b/>
      <sz val="13"/>
      <color theme="1"/>
      <name val="B Zar"/>
      <charset val="178"/>
    </font>
    <font>
      <sz val="13"/>
      <color theme="1"/>
      <name val="B Zar"/>
      <charset val="178"/>
    </font>
    <font>
      <sz val="11"/>
      <color theme="1"/>
      <name val="B Zar"/>
      <charset val="178"/>
    </font>
    <font>
      <sz val="12"/>
      <color theme="1"/>
      <name val="B Zar"/>
      <charset val="178"/>
    </font>
    <font>
      <sz val="10"/>
      <color indexed="8"/>
      <name val="B Zar"/>
      <charset val="178"/>
    </font>
    <font>
      <sz val="18"/>
      <name val="B Zar"/>
      <charset val="178"/>
    </font>
    <font>
      <sz val="12"/>
      <name val="B Zar"/>
      <charset val="178"/>
    </font>
    <font>
      <sz val="14"/>
      <name val="B Zar"/>
      <charset val="178"/>
    </font>
    <font>
      <sz val="11"/>
      <name val="B Zar"/>
      <charset val="178"/>
    </font>
    <font>
      <sz val="16"/>
      <name val="B Zar"/>
      <charset val="178"/>
    </font>
    <font>
      <sz val="13"/>
      <name val="B Zar"/>
      <charset val="178"/>
    </font>
    <font>
      <sz val="10"/>
      <name val="B Zar"/>
      <charset val="17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3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vertical="center"/>
    </xf>
    <xf numFmtId="3" fontId="3" fillId="4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right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 readingOrder="2"/>
    </xf>
    <xf numFmtId="3" fontId="9" fillId="0" borderId="1" xfId="0" applyNumberFormat="1" applyFont="1" applyFill="1" applyBorder="1" applyAlignment="1">
      <alignment horizontal="center" vertical="center" wrapText="1" readingOrder="2"/>
    </xf>
    <xf numFmtId="3" fontId="8" fillId="0" borderId="1" xfId="0" applyNumberFormat="1" applyFont="1" applyFill="1" applyBorder="1" applyAlignment="1">
      <alignment horizontal="center" vertical="center" wrapText="1" readingOrder="2"/>
    </xf>
    <xf numFmtId="3" fontId="8" fillId="0" borderId="8" xfId="0" applyNumberFormat="1" applyFont="1" applyFill="1" applyBorder="1" applyAlignment="1">
      <alignment horizontal="center" vertical="center" wrapText="1" readingOrder="2"/>
    </xf>
    <xf numFmtId="3" fontId="9" fillId="0" borderId="9" xfId="0" applyNumberFormat="1" applyFont="1" applyFill="1" applyBorder="1" applyAlignment="1">
      <alignment horizontal="center" vertical="center" wrapText="1" readingOrder="2"/>
    </xf>
    <xf numFmtId="0" fontId="8" fillId="5" borderId="6" xfId="0" applyFont="1" applyFill="1" applyBorder="1" applyAlignment="1">
      <alignment horizontal="center" vertical="center"/>
    </xf>
    <xf numFmtId="3" fontId="12" fillId="5" borderId="12" xfId="0" applyNumberFormat="1" applyFont="1" applyFill="1" applyBorder="1" applyAlignment="1">
      <alignment horizontal="center" vertical="center" wrapText="1" readingOrder="2"/>
    </xf>
    <xf numFmtId="3" fontId="12" fillId="5" borderId="13" xfId="0" applyNumberFormat="1" applyFont="1" applyFill="1" applyBorder="1" applyAlignment="1">
      <alignment horizontal="center" vertical="center" wrapText="1" readingOrder="2"/>
    </xf>
    <xf numFmtId="3" fontId="12" fillId="5" borderId="14" xfId="0" applyNumberFormat="1" applyFont="1" applyFill="1" applyBorder="1" applyAlignment="1">
      <alignment horizontal="center" vertical="center" wrapText="1" readingOrder="2"/>
    </xf>
    <xf numFmtId="3" fontId="12" fillId="5" borderId="9" xfId="0" applyNumberFormat="1" applyFont="1" applyFill="1" applyBorder="1" applyAlignment="1">
      <alignment horizontal="center" vertical="center" wrapText="1" readingOrder="2"/>
    </xf>
    <xf numFmtId="0" fontId="8" fillId="0" borderId="6" xfId="0" applyFont="1" applyBorder="1" applyAlignment="1">
      <alignment horizontal="center" vertical="center"/>
    </xf>
    <xf numFmtId="3" fontId="12" fillId="3" borderId="6" xfId="0" applyNumberFormat="1" applyFont="1" applyFill="1" applyBorder="1" applyAlignment="1">
      <alignment horizontal="center" vertical="center" readingOrder="2"/>
    </xf>
    <xf numFmtId="3" fontId="12" fillId="3" borderId="13" xfId="0" applyNumberFormat="1" applyFont="1" applyFill="1" applyBorder="1" applyAlignment="1">
      <alignment horizontal="center" vertical="center" readingOrder="2"/>
    </xf>
    <xf numFmtId="3" fontId="12" fillId="3" borderId="14" xfId="0" applyNumberFormat="1" applyFont="1" applyFill="1" applyBorder="1" applyAlignment="1">
      <alignment horizontal="center" vertical="center" readingOrder="2"/>
    </xf>
    <xf numFmtId="3" fontId="12" fillId="3" borderId="9" xfId="0" applyNumberFormat="1" applyFont="1" applyFill="1" applyBorder="1" applyAlignment="1">
      <alignment horizontal="center" vertical="center" readingOrder="2"/>
    </xf>
    <xf numFmtId="0" fontId="8" fillId="0" borderId="18" xfId="0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 readingOrder="2"/>
    </xf>
    <xf numFmtId="3" fontId="12" fillId="0" borderId="1" xfId="0" applyNumberFormat="1" applyFont="1" applyBorder="1" applyAlignment="1">
      <alignment horizontal="center" vertical="center" readingOrder="2"/>
    </xf>
    <xf numFmtId="3" fontId="12" fillId="0" borderId="20" xfId="0" applyNumberFormat="1" applyFont="1" applyBorder="1" applyAlignment="1">
      <alignment horizontal="center" vertical="center" readingOrder="2"/>
    </xf>
    <xf numFmtId="3" fontId="12" fillId="0" borderId="9" xfId="0" applyNumberFormat="1" applyFont="1" applyBorder="1" applyAlignment="1">
      <alignment horizontal="center" vertical="center" readingOrder="2"/>
    </xf>
    <xf numFmtId="49" fontId="8" fillId="0" borderId="18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 readingOrder="2"/>
    </xf>
    <xf numFmtId="3" fontId="12" fillId="3" borderId="20" xfId="0" applyNumberFormat="1" applyFont="1" applyFill="1" applyBorder="1" applyAlignment="1">
      <alignment horizontal="center" vertical="center" readingOrder="2"/>
    </xf>
    <xf numFmtId="3" fontId="12" fillId="0" borderId="1" xfId="0" applyNumberFormat="1" applyFont="1" applyFill="1" applyBorder="1" applyAlignment="1">
      <alignment horizontal="center" vertical="center" readingOrder="2"/>
    </xf>
    <xf numFmtId="49" fontId="8" fillId="0" borderId="6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 readingOrder="2"/>
    </xf>
    <xf numFmtId="3" fontId="12" fillId="0" borderId="38" xfId="0" applyNumberFormat="1" applyFont="1" applyFill="1" applyBorder="1" applyAlignment="1">
      <alignment horizontal="center" vertical="center" readingOrder="2"/>
    </xf>
    <xf numFmtId="3" fontId="12" fillId="0" borderId="38" xfId="0" applyNumberFormat="1" applyFont="1" applyBorder="1" applyAlignment="1">
      <alignment horizontal="center" vertical="center" readingOrder="2"/>
    </xf>
    <xf numFmtId="3" fontId="12" fillId="0" borderId="39" xfId="0" applyNumberFormat="1" applyFont="1" applyBorder="1" applyAlignment="1">
      <alignment horizontal="center" vertical="center" readingOrder="2"/>
    </xf>
    <xf numFmtId="3" fontId="12" fillId="0" borderId="40" xfId="0" applyNumberFormat="1" applyFont="1" applyBorder="1" applyAlignment="1">
      <alignment horizontal="center" vertical="center" readingOrder="2"/>
    </xf>
    <xf numFmtId="0" fontId="13" fillId="0" borderId="11" xfId="0" applyFont="1" applyFill="1" applyBorder="1" applyAlignment="1">
      <alignment horizontal="right" vertical="center" readingOrder="2"/>
    </xf>
    <xf numFmtId="0" fontId="13" fillId="0" borderId="11" xfId="0" applyFont="1" applyFill="1" applyBorder="1" applyAlignment="1">
      <alignment vertical="center" readingOrder="2"/>
    </xf>
    <xf numFmtId="0" fontId="13" fillId="0" borderId="21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 readingOrder="2"/>
    </xf>
    <xf numFmtId="0" fontId="13" fillId="0" borderId="9" xfId="0" applyFont="1" applyFill="1" applyBorder="1" applyAlignment="1">
      <alignment vertical="center" readingOrder="2"/>
    </xf>
    <xf numFmtId="0" fontId="13" fillId="0" borderId="17" xfId="0" applyFont="1" applyFill="1" applyBorder="1" applyAlignment="1">
      <alignment horizontal="right" vertical="center" readingOrder="2"/>
    </xf>
    <xf numFmtId="0" fontId="13" fillId="0" borderId="9" xfId="0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right"/>
    </xf>
    <xf numFmtId="3" fontId="12" fillId="0" borderId="32" xfId="0" applyNumberFormat="1" applyFont="1" applyBorder="1" applyAlignment="1">
      <alignment horizontal="center" vertical="center" readingOrder="2"/>
    </xf>
    <xf numFmtId="3" fontId="12" fillId="0" borderId="26" xfId="0" applyNumberFormat="1" applyFont="1" applyBorder="1" applyAlignment="1">
      <alignment horizontal="center" vertical="center" readingOrder="2"/>
    </xf>
    <xf numFmtId="3" fontId="12" fillId="0" borderId="13" xfId="0" applyNumberFormat="1" applyFont="1" applyBorder="1" applyAlignment="1">
      <alignment horizontal="center" vertical="center" readingOrder="2"/>
    </xf>
    <xf numFmtId="3" fontId="12" fillId="0" borderId="22" xfId="0" applyNumberFormat="1" applyFont="1" applyBorder="1" applyAlignment="1">
      <alignment horizontal="center" vertical="center" readingOrder="2"/>
    </xf>
    <xf numFmtId="3" fontId="12" fillId="0" borderId="25" xfId="0" applyNumberFormat="1" applyFont="1" applyBorder="1" applyAlignment="1">
      <alignment horizontal="center" vertical="center" readingOrder="2"/>
    </xf>
    <xf numFmtId="3" fontId="12" fillId="0" borderId="43" xfId="0" applyNumberFormat="1" applyFont="1" applyBorder="1" applyAlignment="1">
      <alignment horizontal="center" vertical="center" readingOrder="2"/>
    </xf>
    <xf numFmtId="3" fontId="12" fillId="0" borderId="12" xfId="0" applyNumberFormat="1" applyFont="1" applyFill="1" applyBorder="1" applyAlignment="1">
      <alignment horizontal="center" vertical="center" readingOrder="2"/>
    </xf>
    <xf numFmtId="3" fontId="12" fillId="0" borderId="42" xfId="0" applyNumberFormat="1" applyFont="1" applyFill="1" applyBorder="1" applyAlignment="1">
      <alignment horizontal="center" vertical="center" readingOrder="2"/>
    </xf>
    <xf numFmtId="3" fontId="12" fillId="0" borderId="41" xfId="0" applyNumberFormat="1" applyFont="1" applyFill="1" applyBorder="1" applyAlignment="1">
      <alignment horizontal="center" vertical="center" readingOrder="2"/>
    </xf>
    <xf numFmtId="3" fontId="12" fillId="0" borderId="13" xfId="0" applyNumberFormat="1" applyFont="1" applyFill="1" applyBorder="1" applyAlignment="1">
      <alignment horizontal="center" vertical="center" readingOrder="2"/>
    </xf>
    <xf numFmtId="3" fontId="12" fillId="0" borderId="22" xfId="0" applyNumberFormat="1" applyFont="1" applyFill="1" applyBorder="1" applyAlignment="1">
      <alignment horizontal="center" vertical="center" readingOrder="2"/>
    </xf>
    <xf numFmtId="3" fontId="12" fillId="0" borderId="25" xfId="0" applyNumberFormat="1" applyFont="1" applyFill="1" applyBorder="1" applyAlignment="1">
      <alignment horizontal="center" vertical="center" readingOrder="2"/>
    </xf>
    <xf numFmtId="0" fontId="6" fillId="0" borderId="10" xfId="0" applyFont="1" applyFill="1" applyBorder="1" applyAlignment="1">
      <alignment horizontal="right" vertical="center" readingOrder="2"/>
    </xf>
    <xf numFmtId="0" fontId="6" fillId="0" borderId="8" xfId="0" applyFont="1" applyFill="1" applyBorder="1" applyAlignment="1">
      <alignment horizontal="right" vertical="center" readingOrder="2"/>
    </xf>
    <xf numFmtId="0" fontId="6" fillId="0" borderId="11" xfId="0" applyFont="1" applyFill="1" applyBorder="1" applyAlignment="1">
      <alignment horizontal="right" vertical="center" readingOrder="2"/>
    </xf>
    <xf numFmtId="0" fontId="13" fillId="0" borderId="10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34" xfId="0" applyFont="1" applyFill="1" applyBorder="1" applyAlignment="1">
      <alignment horizontal="right" vertical="center"/>
    </xf>
    <xf numFmtId="0" fontId="13" fillId="0" borderId="35" xfId="0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center" vertical="center" wrapText="1" readingOrder="2"/>
    </xf>
    <xf numFmtId="0" fontId="13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 readingOrder="2"/>
    </xf>
    <xf numFmtId="0" fontId="6" fillId="0" borderId="27" xfId="0" applyFont="1" applyFill="1" applyBorder="1" applyAlignment="1">
      <alignment horizontal="center" vertical="center" wrapText="1" readingOrder="2"/>
    </xf>
    <xf numFmtId="0" fontId="6" fillId="0" borderId="31" xfId="0" applyFont="1" applyFill="1" applyBorder="1" applyAlignment="1">
      <alignment horizontal="center" vertical="center" wrapText="1" readingOrder="2"/>
    </xf>
    <xf numFmtId="49" fontId="13" fillId="0" borderId="13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readingOrder="2"/>
    </xf>
    <xf numFmtId="0" fontId="13" fillId="0" borderId="15" xfId="0" applyFont="1" applyFill="1" applyBorder="1" applyAlignment="1">
      <alignment horizontal="center" vertical="center" wrapText="1" readingOrder="2"/>
    </xf>
    <xf numFmtId="0" fontId="13" fillId="0" borderId="27" xfId="0" applyFont="1" applyFill="1" applyBorder="1" applyAlignment="1">
      <alignment horizontal="center" vertical="center" wrapText="1" readingOrder="2"/>
    </xf>
    <xf numFmtId="0" fontId="13" fillId="0" borderId="1" xfId="0" applyFont="1" applyFill="1" applyBorder="1" applyAlignment="1">
      <alignment horizontal="right" vertical="center" readingOrder="2"/>
    </xf>
    <xf numFmtId="0" fontId="13" fillId="0" borderId="9" xfId="0" applyFont="1" applyFill="1" applyBorder="1" applyAlignment="1">
      <alignment horizontal="right" vertical="center" readingOrder="2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readingOrder="2"/>
    </xf>
    <xf numFmtId="0" fontId="13" fillId="0" borderId="10" xfId="0" applyFont="1" applyFill="1" applyBorder="1" applyAlignment="1">
      <alignment horizontal="center" vertical="center" wrapText="1" readingOrder="2"/>
    </xf>
    <xf numFmtId="0" fontId="13" fillId="0" borderId="13" xfId="0" applyFont="1" applyFill="1" applyBorder="1" applyAlignment="1">
      <alignment horizontal="center" vertical="center" wrapText="1" readingOrder="2"/>
    </xf>
    <xf numFmtId="0" fontId="13" fillId="0" borderId="25" xfId="0" applyFont="1" applyFill="1" applyBorder="1" applyAlignment="1">
      <alignment horizontal="center" vertical="center" wrapText="1" readingOrder="2"/>
    </xf>
    <xf numFmtId="0" fontId="13" fillId="0" borderId="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right" vertical="center" readingOrder="2"/>
    </xf>
    <xf numFmtId="0" fontId="9" fillId="3" borderId="1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 readingOrder="2"/>
    </xf>
    <xf numFmtId="0" fontId="13" fillId="0" borderId="26" xfId="0" applyFont="1" applyFill="1" applyBorder="1" applyAlignment="1">
      <alignment horizontal="right" vertical="center" readingOrder="2"/>
    </xf>
    <xf numFmtId="0" fontId="13" fillId="0" borderId="10" xfId="0" applyFont="1" applyFill="1" applyBorder="1" applyAlignment="1">
      <alignment horizontal="right" vertical="center" readingOrder="2"/>
    </xf>
    <xf numFmtId="0" fontId="13" fillId="0" borderId="11" xfId="0" applyFont="1" applyFill="1" applyBorder="1" applyAlignment="1">
      <alignment horizontal="right" vertical="center" readingOrder="2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readingOrder="2"/>
    </xf>
    <xf numFmtId="0" fontId="13" fillId="0" borderId="1" xfId="0" applyFont="1" applyFill="1" applyBorder="1" applyAlignment="1">
      <alignment horizontal="right" vertical="center" wrapText="1" readingOrder="2"/>
    </xf>
    <xf numFmtId="0" fontId="13" fillId="0" borderId="9" xfId="0" applyFont="1" applyFill="1" applyBorder="1" applyAlignment="1">
      <alignment horizontal="right" vertical="center" wrapText="1" readingOrder="2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wrapText="1" readingOrder="2"/>
    </xf>
    <xf numFmtId="0" fontId="9" fillId="0" borderId="4" xfId="0" applyFont="1" applyFill="1" applyBorder="1" applyAlignment="1">
      <alignment horizontal="center" wrapText="1" readingOrder="2"/>
    </xf>
    <xf numFmtId="0" fontId="9" fillId="0" borderId="5" xfId="0" applyFont="1" applyFill="1" applyBorder="1" applyAlignment="1">
      <alignment horizontal="center" wrapText="1" readingOrder="2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G14"/>
  <sheetViews>
    <sheetView rightToLeft="1" tabSelected="1" zoomScale="85" zoomScaleNormal="85" workbookViewId="0">
      <selection activeCell="A2" sqref="A2"/>
    </sheetView>
  </sheetViews>
  <sheetFormatPr defaultRowHeight="22.5" x14ac:dyDescent="0.65"/>
  <cols>
    <col min="1" max="1" width="3.375" style="2" customWidth="1"/>
    <col min="2" max="2" width="30" style="2" customWidth="1"/>
    <col min="3" max="4" width="10.25" style="2" customWidth="1"/>
    <col min="5" max="5" width="10.625" style="2" customWidth="1"/>
    <col min="6" max="6" width="9.5" style="2" customWidth="1"/>
    <col min="7" max="7" width="16.125" style="2" hidden="1" customWidth="1"/>
    <col min="8" max="245" width="9" style="2"/>
    <col min="246" max="246" width="3.375" style="2" customWidth="1"/>
    <col min="247" max="247" width="34.125" style="2" customWidth="1"/>
    <col min="248" max="248" width="8.125" style="2" customWidth="1"/>
    <col min="249" max="249" width="10.25" style="2" bestFit="1" customWidth="1"/>
    <col min="250" max="250" width="9.375" style="2" customWidth="1"/>
    <col min="251" max="251" width="9.25" style="2" customWidth="1"/>
    <col min="252" max="254" width="9" style="2"/>
    <col min="255" max="255" width="8" style="2" customWidth="1"/>
    <col min="256" max="256" width="9" style="2"/>
    <col min="257" max="257" width="19.5" style="2" customWidth="1"/>
    <col min="258" max="258" width="12.625" style="2" customWidth="1"/>
    <col min="259" max="501" width="9" style="2"/>
    <col min="502" max="502" width="3.375" style="2" customWidth="1"/>
    <col min="503" max="503" width="34.125" style="2" customWidth="1"/>
    <col min="504" max="504" width="8.125" style="2" customWidth="1"/>
    <col min="505" max="505" width="10.25" style="2" bestFit="1" customWidth="1"/>
    <col min="506" max="506" width="9.375" style="2" customWidth="1"/>
    <col min="507" max="507" width="9.25" style="2" customWidth="1"/>
    <col min="508" max="510" width="9" style="2"/>
    <col min="511" max="511" width="8" style="2" customWidth="1"/>
    <col min="512" max="512" width="9" style="2"/>
    <col min="513" max="513" width="19.5" style="2" customWidth="1"/>
    <col min="514" max="514" width="12.625" style="2" customWidth="1"/>
    <col min="515" max="757" width="9" style="2"/>
    <col min="758" max="758" width="3.375" style="2" customWidth="1"/>
    <col min="759" max="759" width="34.125" style="2" customWidth="1"/>
    <col min="760" max="760" width="8.125" style="2" customWidth="1"/>
    <col min="761" max="761" width="10.25" style="2" bestFit="1" customWidth="1"/>
    <col min="762" max="762" width="9.375" style="2" customWidth="1"/>
    <col min="763" max="763" width="9.25" style="2" customWidth="1"/>
    <col min="764" max="766" width="9" style="2"/>
    <col min="767" max="767" width="8" style="2" customWidth="1"/>
    <col min="768" max="768" width="9" style="2"/>
    <col min="769" max="769" width="19.5" style="2" customWidth="1"/>
    <col min="770" max="770" width="12.625" style="2" customWidth="1"/>
    <col min="771" max="1013" width="9" style="2"/>
    <col min="1014" max="1014" width="3.375" style="2" customWidth="1"/>
    <col min="1015" max="1015" width="34.125" style="2" customWidth="1"/>
    <col min="1016" max="1016" width="8.125" style="2" customWidth="1"/>
    <col min="1017" max="1017" width="10.25" style="2" bestFit="1" customWidth="1"/>
    <col min="1018" max="1018" width="9.375" style="2" customWidth="1"/>
    <col min="1019" max="1019" width="9.25" style="2" customWidth="1"/>
    <col min="1020" max="1022" width="9" style="2"/>
    <col min="1023" max="1023" width="8" style="2" customWidth="1"/>
    <col min="1024" max="1024" width="9" style="2"/>
    <col min="1025" max="1025" width="19.5" style="2" customWidth="1"/>
    <col min="1026" max="1026" width="12.625" style="2" customWidth="1"/>
    <col min="1027" max="1269" width="9" style="2"/>
    <col min="1270" max="1270" width="3.375" style="2" customWidth="1"/>
    <col min="1271" max="1271" width="34.125" style="2" customWidth="1"/>
    <col min="1272" max="1272" width="8.125" style="2" customWidth="1"/>
    <col min="1273" max="1273" width="10.25" style="2" bestFit="1" customWidth="1"/>
    <col min="1274" max="1274" width="9.375" style="2" customWidth="1"/>
    <col min="1275" max="1275" width="9.25" style="2" customWidth="1"/>
    <col min="1276" max="1278" width="9" style="2"/>
    <col min="1279" max="1279" width="8" style="2" customWidth="1"/>
    <col min="1280" max="1280" width="9" style="2"/>
    <col min="1281" max="1281" width="19.5" style="2" customWidth="1"/>
    <col min="1282" max="1282" width="12.625" style="2" customWidth="1"/>
    <col min="1283" max="1525" width="9" style="2"/>
    <col min="1526" max="1526" width="3.375" style="2" customWidth="1"/>
    <col min="1527" max="1527" width="34.125" style="2" customWidth="1"/>
    <col min="1528" max="1528" width="8.125" style="2" customWidth="1"/>
    <col min="1529" max="1529" width="10.25" style="2" bestFit="1" customWidth="1"/>
    <col min="1530" max="1530" width="9.375" style="2" customWidth="1"/>
    <col min="1531" max="1531" width="9.25" style="2" customWidth="1"/>
    <col min="1532" max="1534" width="9" style="2"/>
    <col min="1535" max="1535" width="8" style="2" customWidth="1"/>
    <col min="1536" max="1536" width="9" style="2"/>
    <col min="1537" max="1537" width="19.5" style="2" customWidth="1"/>
    <col min="1538" max="1538" width="12.625" style="2" customWidth="1"/>
    <col min="1539" max="1781" width="9" style="2"/>
    <col min="1782" max="1782" width="3.375" style="2" customWidth="1"/>
    <col min="1783" max="1783" width="34.125" style="2" customWidth="1"/>
    <col min="1784" max="1784" width="8.125" style="2" customWidth="1"/>
    <col min="1785" max="1785" width="10.25" style="2" bestFit="1" customWidth="1"/>
    <col min="1786" max="1786" width="9.375" style="2" customWidth="1"/>
    <col min="1787" max="1787" width="9.25" style="2" customWidth="1"/>
    <col min="1788" max="1790" width="9" style="2"/>
    <col min="1791" max="1791" width="8" style="2" customWidth="1"/>
    <col min="1792" max="1792" width="9" style="2"/>
    <col min="1793" max="1793" width="19.5" style="2" customWidth="1"/>
    <col min="1794" max="1794" width="12.625" style="2" customWidth="1"/>
    <col min="1795" max="2037" width="9" style="2"/>
    <col min="2038" max="2038" width="3.375" style="2" customWidth="1"/>
    <col min="2039" max="2039" width="34.125" style="2" customWidth="1"/>
    <col min="2040" max="2040" width="8.125" style="2" customWidth="1"/>
    <col min="2041" max="2041" width="10.25" style="2" bestFit="1" customWidth="1"/>
    <col min="2042" max="2042" width="9.375" style="2" customWidth="1"/>
    <col min="2043" max="2043" width="9.25" style="2" customWidth="1"/>
    <col min="2044" max="2046" width="9" style="2"/>
    <col min="2047" max="2047" width="8" style="2" customWidth="1"/>
    <col min="2048" max="2048" width="9" style="2"/>
    <col min="2049" max="2049" width="19.5" style="2" customWidth="1"/>
    <col min="2050" max="2050" width="12.625" style="2" customWidth="1"/>
    <col min="2051" max="2293" width="9" style="2"/>
    <col min="2294" max="2294" width="3.375" style="2" customWidth="1"/>
    <col min="2295" max="2295" width="34.125" style="2" customWidth="1"/>
    <col min="2296" max="2296" width="8.125" style="2" customWidth="1"/>
    <col min="2297" max="2297" width="10.25" style="2" bestFit="1" customWidth="1"/>
    <col min="2298" max="2298" width="9.375" style="2" customWidth="1"/>
    <col min="2299" max="2299" width="9.25" style="2" customWidth="1"/>
    <col min="2300" max="2302" width="9" style="2"/>
    <col min="2303" max="2303" width="8" style="2" customWidth="1"/>
    <col min="2304" max="2304" width="9" style="2"/>
    <col min="2305" max="2305" width="19.5" style="2" customWidth="1"/>
    <col min="2306" max="2306" width="12.625" style="2" customWidth="1"/>
    <col min="2307" max="2549" width="9" style="2"/>
    <col min="2550" max="2550" width="3.375" style="2" customWidth="1"/>
    <col min="2551" max="2551" width="34.125" style="2" customWidth="1"/>
    <col min="2552" max="2552" width="8.125" style="2" customWidth="1"/>
    <col min="2553" max="2553" width="10.25" style="2" bestFit="1" customWidth="1"/>
    <col min="2554" max="2554" width="9.375" style="2" customWidth="1"/>
    <col min="2555" max="2555" width="9.25" style="2" customWidth="1"/>
    <col min="2556" max="2558" width="9" style="2"/>
    <col min="2559" max="2559" width="8" style="2" customWidth="1"/>
    <col min="2560" max="2560" width="9" style="2"/>
    <col min="2561" max="2561" width="19.5" style="2" customWidth="1"/>
    <col min="2562" max="2562" width="12.625" style="2" customWidth="1"/>
    <col min="2563" max="2805" width="9" style="2"/>
    <col min="2806" max="2806" width="3.375" style="2" customWidth="1"/>
    <col min="2807" max="2807" width="34.125" style="2" customWidth="1"/>
    <col min="2808" max="2808" width="8.125" style="2" customWidth="1"/>
    <col min="2809" max="2809" width="10.25" style="2" bestFit="1" customWidth="1"/>
    <col min="2810" max="2810" width="9.375" style="2" customWidth="1"/>
    <col min="2811" max="2811" width="9.25" style="2" customWidth="1"/>
    <col min="2812" max="2814" width="9" style="2"/>
    <col min="2815" max="2815" width="8" style="2" customWidth="1"/>
    <col min="2816" max="2816" width="9" style="2"/>
    <col min="2817" max="2817" width="19.5" style="2" customWidth="1"/>
    <col min="2818" max="2818" width="12.625" style="2" customWidth="1"/>
    <col min="2819" max="3061" width="9" style="2"/>
    <col min="3062" max="3062" width="3.375" style="2" customWidth="1"/>
    <col min="3063" max="3063" width="34.125" style="2" customWidth="1"/>
    <col min="3064" max="3064" width="8.125" style="2" customWidth="1"/>
    <col min="3065" max="3065" width="10.25" style="2" bestFit="1" customWidth="1"/>
    <col min="3066" max="3066" width="9.375" style="2" customWidth="1"/>
    <col min="3067" max="3067" width="9.25" style="2" customWidth="1"/>
    <col min="3068" max="3070" width="9" style="2"/>
    <col min="3071" max="3071" width="8" style="2" customWidth="1"/>
    <col min="3072" max="3072" width="9" style="2"/>
    <col min="3073" max="3073" width="19.5" style="2" customWidth="1"/>
    <col min="3074" max="3074" width="12.625" style="2" customWidth="1"/>
    <col min="3075" max="3317" width="9" style="2"/>
    <col min="3318" max="3318" width="3.375" style="2" customWidth="1"/>
    <col min="3319" max="3319" width="34.125" style="2" customWidth="1"/>
    <col min="3320" max="3320" width="8.125" style="2" customWidth="1"/>
    <col min="3321" max="3321" width="10.25" style="2" bestFit="1" customWidth="1"/>
    <col min="3322" max="3322" width="9.375" style="2" customWidth="1"/>
    <col min="3323" max="3323" width="9.25" style="2" customWidth="1"/>
    <col min="3324" max="3326" width="9" style="2"/>
    <col min="3327" max="3327" width="8" style="2" customWidth="1"/>
    <col min="3328" max="3328" width="9" style="2"/>
    <col min="3329" max="3329" width="19.5" style="2" customWidth="1"/>
    <col min="3330" max="3330" width="12.625" style="2" customWidth="1"/>
    <col min="3331" max="3573" width="9" style="2"/>
    <col min="3574" max="3574" width="3.375" style="2" customWidth="1"/>
    <col min="3575" max="3575" width="34.125" style="2" customWidth="1"/>
    <col min="3576" max="3576" width="8.125" style="2" customWidth="1"/>
    <col min="3577" max="3577" width="10.25" style="2" bestFit="1" customWidth="1"/>
    <col min="3578" max="3578" width="9.375" style="2" customWidth="1"/>
    <col min="3579" max="3579" width="9.25" style="2" customWidth="1"/>
    <col min="3580" max="3582" width="9" style="2"/>
    <col min="3583" max="3583" width="8" style="2" customWidth="1"/>
    <col min="3584" max="3584" width="9" style="2"/>
    <col min="3585" max="3585" width="19.5" style="2" customWidth="1"/>
    <col min="3586" max="3586" width="12.625" style="2" customWidth="1"/>
    <col min="3587" max="3829" width="9" style="2"/>
    <col min="3830" max="3830" width="3.375" style="2" customWidth="1"/>
    <col min="3831" max="3831" width="34.125" style="2" customWidth="1"/>
    <col min="3832" max="3832" width="8.125" style="2" customWidth="1"/>
    <col min="3833" max="3833" width="10.25" style="2" bestFit="1" customWidth="1"/>
    <col min="3834" max="3834" width="9.375" style="2" customWidth="1"/>
    <col min="3835" max="3835" width="9.25" style="2" customWidth="1"/>
    <col min="3836" max="3838" width="9" style="2"/>
    <col min="3839" max="3839" width="8" style="2" customWidth="1"/>
    <col min="3840" max="3840" width="9" style="2"/>
    <col min="3841" max="3841" width="19.5" style="2" customWidth="1"/>
    <col min="3842" max="3842" width="12.625" style="2" customWidth="1"/>
    <col min="3843" max="4085" width="9" style="2"/>
    <col min="4086" max="4086" width="3.375" style="2" customWidth="1"/>
    <col min="4087" max="4087" width="34.125" style="2" customWidth="1"/>
    <col min="4088" max="4088" width="8.125" style="2" customWidth="1"/>
    <col min="4089" max="4089" width="10.25" style="2" bestFit="1" customWidth="1"/>
    <col min="4090" max="4090" width="9.375" style="2" customWidth="1"/>
    <col min="4091" max="4091" width="9.25" style="2" customWidth="1"/>
    <col min="4092" max="4094" width="9" style="2"/>
    <col min="4095" max="4095" width="8" style="2" customWidth="1"/>
    <col min="4096" max="4096" width="9" style="2"/>
    <col min="4097" max="4097" width="19.5" style="2" customWidth="1"/>
    <col min="4098" max="4098" width="12.625" style="2" customWidth="1"/>
    <col min="4099" max="4341" width="9" style="2"/>
    <col min="4342" max="4342" width="3.375" style="2" customWidth="1"/>
    <col min="4343" max="4343" width="34.125" style="2" customWidth="1"/>
    <col min="4344" max="4344" width="8.125" style="2" customWidth="1"/>
    <col min="4345" max="4345" width="10.25" style="2" bestFit="1" customWidth="1"/>
    <col min="4346" max="4346" width="9.375" style="2" customWidth="1"/>
    <col min="4347" max="4347" width="9.25" style="2" customWidth="1"/>
    <col min="4348" max="4350" width="9" style="2"/>
    <col min="4351" max="4351" width="8" style="2" customWidth="1"/>
    <col min="4352" max="4352" width="9" style="2"/>
    <col min="4353" max="4353" width="19.5" style="2" customWidth="1"/>
    <col min="4354" max="4354" width="12.625" style="2" customWidth="1"/>
    <col min="4355" max="4597" width="9" style="2"/>
    <col min="4598" max="4598" width="3.375" style="2" customWidth="1"/>
    <col min="4599" max="4599" width="34.125" style="2" customWidth="1"/>
    <col min="4600" max="4600" width="8.125" style="2" customWidth="1"/>
    <col min="4601" max="4601" width="10.25" style="2" bestFit="1" customWidth="1"/>
    <col min="4602" max="4602" width="9.375" style="2" customWidth="1"/>
    <col min="4603" max="4603" width="9.25" style="2" customWidth="1"/>
    <col min="4604" max="4606" width="9" style="2"/>
    <col min="4607" max="4607" width="8" style="2" customWidth="1"/>
    <col min="4608" max="4608" width="9" style="2"/>
    <col min="4609" max="4609" width="19.5" style="2" customWidth="1"/>
    <col min="4610" max="4610" width="12.625" style="2" customWidth="1"/>
    <col min="4611" max="4853" width="9" style="2"/>
    <col min="4854" max="4854" width="3.375" style="2" customWidth="1"/>
    <col min="4855" max="4855" width="34.125" style="2" customWidth="1"/>
    <col min="4856" max="4856" width="8.125" style="2" customWidth="1"/>
    <col min="4857" max="4857" width="10.25" style="2" bestFit="1" customWidth="1"/>
    <col min="4858" max="4858" width="9.375" style="2" customWidth="1"/>
    <col min="4859" max="4859" width="9.25" style="2" customWidth="1"/>
    <col min="4860" max="4862" width="9" style="2"/>
    <col min="4863" max="4863" width="8" style="2" customWidth="1"/>
    <col min="4864" max="4864" width="9" style="2"/>
    <col min="4865" max="4865" width="19.5" style="2" customWidth="1"/>
    <col min="4866" max="4866" width="12.625" style="2" customWidth="1"/>
    <col min="4867" max="5109" width="9" style="2"/>
    <col min="5110" max="5110" width="3.375" style="2" customWidth="1"/>
    <col min="5111" max="5111" width="34.125" style="2" customWidth="1"/>
    <col min="5112" max="5112" width="8.125" style="2" customWidth="1"/>
    <col min="5113" max="5113" width="10.25" style="2" bestFit="1" customWidth="1"/>
    <col min="5114" max="5114" width="9.375" style="2" customWidth="1"/>
    <col min="5115" max="5115" width="9.25" style="2" customWidth="1"/>
    <col min="5116" max="5118" width="9" style="2"/>
    <col min="5119" max="5119" width="8" style="2" customWidth="1"/>
    <col min="5120" max="5120" width="9" style="2"/>
    <col min="5121" max="5121" width="19.5" style="2" customWidth="1"/>
    <col min="5122" max="5122" width="12.625" style="2" customWidth="1"/>
    <col min="5123" max="5365" width="9" style="2"/>
    <col min="5366" max="5366" width="3.375" style="2" customWidth="1"/>
    <col min="5367" max="5367" width="34.125" style="2" customWidth="1"/>
    <col min="5368" max="5368" width="8.125" style="2" customWidth="1"/>
    <col min="5369" max="5369" width="10.25" style="2" bestFit="1" customWidth="1"/>
    <col min="5370" max="5370" width="9.375" style="2" customWidth="1"/>
    <col min="5371" max="5371" width="9.25" style="2" customWidth="1"/>
    <col min="5372" max="5374" width="9" style="2"/>
    <col min="5375" max="5375" width="8" style="2" customWidth="1"/>
    <col min="5376" max="5376" width="9" style="2"/>
    <col min="5377" max="5377" width="19.5" style="2" customWidth="1"/>
    <col min="5378" max="5378" width="12.625" style="2" customWidth="1"/>
    <col min="5379" max="5621" width="9" style="2"/>
    <col min="5622" max="5622" width="3.375" style="2" customWidth="1"/>
    <col min="5623" max="5623" width="34.125" style="2" customWidth="1"/>
    <col min="5624" max="5624" width="8.125" style="2" customWidth="1"/>
    <col min="5625" max="5625" width="10.25" style="2" bestFit="1" customWidth="1"/>
    <col min="5626" max="5626" width="9.375" style="2" customWidth="1"/>
    <col min="5627" max="5627" width="9.25" style="2" customWidth="1"/>
    <col min="5628" max="5630" width="9" style="2"/>
    <col min="5631" max="5631" width="8" style="2" customWidth="1"/>
    <col min="5632" max="5632" width="9" style="2"/>
    <col min="5633" max="5633" width="19.5" style="2" customWidth="1"/>
    <col min="5634" max="5634" width="12.625" style="2" customWidth="1"/>
    <col min="5635" max="5877" width="9" style="2"/>
    <col min="5878" max="5878" width="3.375" style="2" customWidth="1"/>
    <col min="5879" max="5879" width="34.125" style="2" customWidth="1"/>
    <col min="5880" max="5880" width="8.125" style="2" customWidth="1"/>
    <col min="5881" max="5881" width="10.25" style="2" bestFit="1" customWidth="1"/>
    <col min="5882" max="5882" width="9.375" style="2" customWidth="1"/>
    <col min="5883" max="5883" width="9.25" style="2" customWidth="1"/>
    <col min="5884" max="5886" width="9" style="2"/>
    <col min="5887" max="5887" width="8" style="2" customWidth="1"/>
    <col min="5888" max="5888" width="9" style="2"/>
    <col min="5889" max="5889" width="19.5" style="2" customWidth="1"/>
    <col min="5890" max="5890" width="12.625" style="2" customWidth="1"/>
    <col min="5891" max="6133" width="9" style="2"/>
    <col min="6134" max="6134" width="3.375" style="2" customWidth="1"/>
    <col min="6135" max="6135" width="34.125" style="2" customWidth="1"/>
    <col min="6136" max="6136" width="8.125" style="2" customWidth="1"/>
    <col min="6137" max="6137" width="10.25" style="2" bestFit="1" customWidth="1"/>
    <col min="6138" max="6138" width="9.375" style="2" customWidth="1"/>
    <col min="6139" max="6139" width="9.25" style="2" customWidth="1"/>
    <col min="6140" max="6142" width="9" style="2"/>
    <col min="6143" max="6143" width="8" style="2" customWidth="1"/>
    <col min="6144" max="6144" width="9" style="2"/>
    <col min="6145" max="6145" width="19.5" style="2" customWidth="1"/>
    <col min="6146" max="6146" width="12.625" style="2" customWidth="1"/>
    <col min="6147" max="6389" width="9" style="2"/>
    <col min="6390" max="6390" width="3.375" style="2" customWidth="1"/>
    <col min="6391" max="6391" width="34.125" style="2" customWidth="1"/>
    <col min="6392" max="6392" width="8.125" style="2" customWidth="1"/>
    <col min="6393" max="6393" width="10.25" style="2" bestFit="1" customWidth="1"/>
    <col min="6394" max="6394" width="9.375" style="2" customWidth="1"/>
    <col min="6395" max="6395" width="9.25" style="2" customWidth="1"/>
    <col min="6396" max="6398" width="9" style="2"/>
    <col min="6399" max="6399" width="8" style="2" customWidth="1"/>
    <col min="6400" max="6400" width="9" style="2"/>
    <col min="6401" max="6401" width="19.5" style="2" customWidth="1"/>
    <col min="6402" max="6402" width="12.625" style="2" customWidth="1"/>
    <col min="6403" max="6645" width="9" style="2"/>
    <col min="6646" max="6646" width="3.375" style="2" customWidth="1"/>
    <col min="6647" max="6647" width="34.125" style="2" customWidth="1"/>
    <col min="6648" max="6648" width="8.125" style="2" customWidth="1"/>
    <col min="6649" max="6649" width="10.25" style="2" bestFit="1" customWidth="1"/>
    <col min="6650" max="6650" width="9.375" style="2" customWidth="1"/>
    <col min="6651" max="6651" width="9.25" style="2" customWidth="1"/>
    <col min="6652" max="6654" width="9" style="2"/>
    <col min="6655" max="6655" width="8" style="2" customWidth="1"/>
    <col min="6656" max="6656" width="9" style="2"/>
    <col min="6657" max="6657" width="19.5" style="2" customWidth="1"/>
    <col min="6658" max="6658" width="12.625" style="2" customWidth="1"/>
    <col min="6659" max="6901" width="9" style="2"/>
    <col min="6902" max="6902" width="3.375" style="2" customWidth="1"/>
    <col min="6903" max="6903" width="34.125" style="2" customWidth="1"/>
    <col min="6904" max="6904" width="8.125" style="2" customWidth="1"/>
    <col min="6905" max="6905" width="10.25" style="2" bestFit="1" customWidth="1"/>
    <col min="6906" max="6906" width="9.375" style="2" customWidth="1"/>
    <col min="6907" max="6907" width="9.25" style="2" customWidth="1"/>
    <col min="6908" max="6910" width="9" style="2"/>
    <col min="6911" max="6911" width="8" style="2" customWidth="1"/>
    <col min="6912" max="6912" width="9" style="2"/>
    <col min="6913" max="6913" width="19.5" style="2" customWidth="1"/>
    <col min="6914" max="6914" width="12.625" style="2" customWidth="1"/>
    <col min="6915" max="7157" width="9" style="2"/>
    <col min="7158" max="7158" width="3.375" style="2" customWidth="1"/>
    <col min="7159" max="7159" width="34.125" style="2" customWidth="1"/>
    <col min="7160" max="7160" width="8.125" style="2" customWidth="1"/>
    <col min="7161" max="7161" width="10.25" style="2" bestFit="1" customWidth="1"/>
    <col min="7162" max="7162" width="9.375" style="2" customWidth="1"/>
    <col min="7163" max="7163" width="9.25" style="2" customWidth="1"/>
    <col min="7164" max="7166" width="9" style="2"/>
    <col min="7167" max="7167" width="8" style="2" customWidth="1"/>
    <col min="7168" max="7168" width="9" style="2"/>
    <col min="7169" max="7169" width="19.5" style="2" customWidth="1"/>
    <col min="7170" max="7170" width="12.625" style="2" customWidth="1"/>
    <col min="7171" max="7413" width="9" style="2"/>
    <col min="7414" max="7414" width="3.375" style="2" customWidth="1"/>
    <col min="7415" max="7415" width="34.125" style="2" customWidth="1"/>
    <col min="7416" max="7416" width="8.125" style="2" customWidth="1"/>
    <col min="7417" max="7417" width="10.25" style="2" bestFit="1" customWidth="1"/>
    <col min="7418" max="7418" width="9.375" style="2" customWidth="1"/>
    <col min="7419" max="7419" width="9.25" style="2" customWidth="1"/>
    <col min="7420" max="7422" width="9" style="2"/>
    <col min="7423" max="7423" width="8" style="2" customWidth="1"/>
    <col min="7424" max="7424" width="9" style="2"/>
    <col min="7425" max="7425" width="19.5" style="2" customWidth="1"/>
    <col min="7426" max="7426" width="12.625" style="2" customWidth="1"/>
    <col min="7427" max="7669" width="9" style="2"/>
    <col min="7670" max="7670" width="3.375" style="2" customWidth="1"/>
    <col min="7671" max="7671" width="34.125" style="2" customWidth="1"/>
    <col min="7672" max="7672" width="8.125" style="2" customWidth="1"/>
    <col min="7673" max="7673" width="10.25" style="2" bestFit="1" customWidth="1"/>
    <col min="7674" max="7674" width="9.375" style="2" customWidth="1"/>
    <col min="7675" max="7675" width="9.25" style="2" customWidth="1"/>
    <col min="7676" max="7678" width="9" style="2"/>
    <col min="7679" max="7679" width="8" style="2" customWidth="1"/>
    <col min="7680" max="7680" width="9" style="2"/>
    <col min="7681" max="7681" width="19.5" style="2" customWidth="1"/>
    <col min="7682" max="7682" width="12.625" style="2" customWidth="1"/>
    <col min="7683" max="7925" width="9" style="2"/>
    <col min="7926" max="7926" width="3.375" style="2" customWidth="1"/>
    <col min="7927" max="7927" width="34.125" style="2" customWidth="1"/>
    <col min="7928" max="7928" width="8.125" style="2" customWidth="1"/>
    <col min="7929" max="7929" width="10.25" style="2" bestFit="1" customWidth="1"/>
    <col min="7930" max="7930" width="9.375" style="2" customWidth="1"/>
    <col min="7931" max="7931" width="9.25" style="2" customWidth="1"/>
    <col min="7932" max="7934" width="9" style="2"/>
    <col min="7935" max="7935" width="8" style="2" customWidth="1"/>
    <col min="7936" max="7936" width="9" style="2"/>
    <col min="7937" max="7937" width="19.5" style="2" customWidth="1"/>
    <col min="7938" max="7938" width="12.625" style="2" customWidth="1"/>
    <col min="7939" max="8181" width="9" style="2"/>
    <col min="8182" max="8182" width="3.375" style="2" customWidth="1"/>
    <col min="8183" max="8183" width="34.125" style="2" customWidth="1"/>
    <col min="8184" max="8184" width="8.125" style="2" customWidth="1"/>
    <col min="8185" max="8185" width="10.25" style="2" bestFit="1" customWidth="1"/>
    <col min="8186" max="8186" width="9.375" style="2" customWidth="1"/>
    <col min="8187" max="8187" width="9.25" style="2" customWidth="1"/>
    <col min="8188" max="8190" width="9" style="2"/>
    <col min="8191" max="8191" width="8" style="2" customWidth="1"/>
    <col min="8192" max="8192" width="9" style="2"/>
    <col min="8193" max="8193" width="19.5" style="2" customWidth="1"/>
    <col min="8194" max="8194" width="12.625" style="2" customWidth="1"/>
    <col min="8195" max="8437" width="9" style="2"/>
    <col min="8438" max="8438" width="3.375" style="2" customWidth="1"/>
    <col min="8439" max="8439" width="34.125" style="2" customWidth="1"/>
    <col min="8440" max="8440" width="8.125" style="2" customWidth="1"/>
    <col min="8441" max="8441" width="10.25" style="2" bestFit="1" customWidth="1"/>
    <col min="8442" max="8442" width="9.375" style="2" customWidth="1"/>
    <col min="8443" max="8443" width="9.25" style="2" customWidth="1"/>
    <col min="8444" max="8446" width="9" style="2"/>
    <col min="8447" max="8447" width="8" style="2" customWidth="1"/>
    <col min="8448" max="8448" width="9" style="2"/>
    <col min="8449" max="8449" width="19.5" style="2" customWidth="1"/>
    <col min="8450" max="8450" width="12.625" style="2" customWidth="1"/>
    <col min="8451" max="8693" width="9" style="2"/>
    <col min="8694" max="8694" width="3.375" style="2" customWidth="1"/>
    <col min="8695" max="8695" width="34.125" style="2" customWidth="1"/>
    <col min="8696" max="8696" width="8.125" style="2" customWidth="1"/>
    <col min="8697" max="8697" width="10.25" style="2" bestFit="1" customWidth="1"/>
    <col min="8698" max="8698" width="9.375" style="2" customWidth="1"/>
    <col min="8699" max="8699" width="9.25" style="2" customWidth="1"/>
    <col min="8700" max="8702" width="9" style="2"/>
    <col min="8703" max="8703" width="8" style="2" customWidth="1"/>
    <col min="8704" max="8704" width="9" style="2"/>
    <col min="8705" max="8705" width="19.5" style="2" customWidth="1"/>
    <col min="8706" max="8706" width="12.625" style="2" customWidth="1"/>
    <col min="8707" max="8949" width="9" style="2"/>
    <col min="8950" max="8950" width="3.375" style="2" customWidth="1"/>
    <col min="8951" max="8951" width="34.125" style="2" customWidth="1"/>
    <col min="8952" max="8952" width="8.125" style="2" customWidth="1"/>
    <col min="8953" max="8953" width="10.25" style="2" bestFit="1" customWidth="1"/>
    <col min="8954" max="8954" width="9.375" style="2" customWidth="1"/>
    <col min="8955" max="8955" width="9.25" style="2" customWidth="1"/>
    <col min="8956" max="8958" width="9" style="2"/>
    <col min="8959" max="8959" width="8" style="2" customWidth="1"/>
    <col min="8960" max="8960" width="9" style="2"/>
    <col min="8961" max="8961" width="19.5" style="2" customWidth="1"/>
    <col min="8962" max="8962" width="12.625" style="2" customWidth="1"/>
    <col min="8963" max="9205" width="9" style="2"/>
    <col min="9206" max="9206" width="3.375" style="2" customWidth="1"/>
    <col min="9207" max="9207" width="34.125" style="2" customWidth="1"/>
    <col min="9208" max="9208" width="8.125" style="2" customWidth="1"/>
    <col min="9209" max="9209" width="10.25" style="2" bestFit="1" customWidth="1"/>
    <col min="9210" max="9210" width="9.375" style="2" customWidth="1"/>
    <col min="9211" max="9211" width="9.25" style="2" customWidth="1"/>
    <col min="9212" max="9214" width="9" style="2"/>
    <col min="9215" max="9215" width="8" style="2" customWidth="1"/>
    <col min="9216" max="9216" width="9" style="2"/>
    <col min="9217" max="9217" width="19.5" style="2" customWidth="1"/>
    <col min="9218" max="9218" width="12.625" style="2" customWidth="1"/>
    <col min="9219" max="9461" width="9" style="2"/>
    <col min="9462" max="9462" width="3.375" style="2" customWidth="1"/>
    <col min="9463" max="9463" width="34.125" style="2" customWidth="1"/>
    <col min="9464" max="9464" width="8.125" style="2" customWidth="1"/>
    <col min="9465" max="9465" width="10.25" style="2" bestFit="1" customWidth="1"/>
    <col min="9466" max="9466" width="9.375" style="2" customWidth="1"/>
    <col min="9467" max="9467" width="9.25" style="2" customWidth="1"/>
    <col min="9468" max="9470" width="9" style="2"/>
    <col min="9471" max="9471" width="8" style="2" customWidth="1"/>
    <col min="9472" max="9472" width="9" style="2"/>
    <col min="9473" max="9473" width="19.5" style="2" customWidth="1"/>
    <col min="9474" max="9474" width="12.625" style="2" customWidth="1"/>
    <col min="9475" max="9717" width="9" style="2"/>
    <col min="9718" max="9718" width="3.375" style="2" customWidth="1"/>
    <col min="9719" max="9719" width="34.125" style="2" customWidth="1"/>
    <col min="9720" max="9720" width="8.125" style="2" customWidth="1"/>
    <col min="9721" max="9721" width="10.25" style="2" bestFit="1" customWidth="1"/>
    <col min="9722" max="9722" width="9.375" style="2" customWidth="1"/>
    <col min="9723" max="9723" width="9.25" style="2" customWidth="1"/>
    <col min="9724" max="9726" width="9" style="2"/>
    <col min="9727" max="9727" width="8" style="2" customWidth="1"/>
    <col min="9728" max="9728" width="9" style="2"/>
    <col min="9729" max="9729" width="19.5" style="2" customWidth="1"/>
    <col min="9730" max="9730" width="12.625" style="2" customWidth="1"/>
    <col min="9731" max="9973" width="9" style="2"/>
    <col min="9974" max="9974" width="3.375" style="2" customWidth="1"/>
    <col min="9975" max="9975" width="34.125" style="2" customWidth="1"/>
    <col min="9976" max="9976" width="8.125" style="2" customWidth="1"/>
    <col min="9977" max="9977" width="10.25" style="2" bestFit="1" customWidth="1"/>
    <col min="9978" max="9978" width="9.375" style="2" customWidth="1"/>
    <col min="9979" max="9979" width="9.25" style="2" customWidth="1"/>
    <col min="9980" max="9982" width="9" style="2"/>
    <col min="9983" max="9983" width="8" style="2" customWidth="1"/>
    <col min="9984" max="9984" width="9" style="2"/>
    <col min="9985" max="9985" width="19.5" style="2" customWidth="1"/>
    <col min="9986" max="9986" width="12.625" style="2" customWidth="1"/>
    <col min="9987" max="10229" width="9" style="2"/>
    <col min="10230" max="10230" width="3.375" style="2" customWidth="1"/>
    <col min="10231" max="10231" width="34.125" style="2" customWidth="1"/>
    <col min="10232" max="10232" width="8.125" style="2" customWidth="1"/>
    <col min="10233" max="10233" width="10.25" style="2" bestFit="1" customWidth="1"/>
    <col min="10234" max="10234" width="9.375" style="2" customWidth="1"/>
    <col min="10235" max="10235" width="9.25" style="2" customWidth="1"/>
    <col min="10236" max="10238" width="9" style="2"/>
    <col min="10239" max="10239" width="8" style="2" customWidth="1"/>
    <col min="10240" max="10240" width="9" style="2"/>
    <col min="10241" max="10241" width="19.5" style="2" customWidth="1"/>
    <col min="10242" max="10242" width="12.625" style="2" customWidth="1"/>
    <col min="10243" max="10485" width="9" style="2"/>
    <col min="10486" max="10486" width="3.375" style="2" customWidth="1"/>
    <col min="10487" max="10487" width="34.125" style="2" customWidth="1"/>
    <col min="10488" max="10488" width="8.125" style="2" customWidth="1"/>
    <col min="10489" max="10489" width="10.25" style="2" bestFit="1" customWidth="1"/>
    <col min="10490" max="10490" width="9.375" style="2" customWidth="1"/>
    <col min="10491" max="10491" width="9.25" style="2" customWidth="1"/>
    <col min="10492" max="10494" width="9" style="2"/>
    <col min="10495" max="10495" width="8" style="2" customWidth="1"/>
    <col min="10496" max="10496" width="9" style="2"/>
    <col min="10497" max="10497" width="19.5" style="2" customWidth="1"/>
    <col min="10498" max="10498" width="12.625" style="2" customWidth="1"/>
    <col min="10499" max="10741" width="9" style="2"/>
    <col min="10742" max="10742" width="3.375" style="2" customWidth="1"/>
    <col min="10743" max="10743" width="34.125" style="2" customWidth="1"/>
    <col min="10744" max="10744" width="8.125" style="2" customWidth="1"/>
    <col min="10745" max="10745" width="10.25" style="2" bestFit="1" customWidth="1"/>
    <col min="10746" max="10746" width="9.375" style="2" customWidth="1"/>
    <col min="10747" max="10747" width="9.25" style="2" customWidth="1"/>
    <col min="10748" max="10750" width="9" style="2"/>
    <col min="10751" max="10751" width="8" style="2" customWidth="1"/>
    <col min="10752" max="10752" width="9" style="2"/>
    <col min="10753" max="10753" width="19.5" style="2" customWidth="1"/>
    <col min="10754" max="10754" width="12.625" style="2" customWidth="1"/>
    <col min="10755" max="10997" width="9" style="2"/>
    <col min="10998" max="10998" width="3.375" style="2" customWidth="1"/>
    <col min="10999" max="10999" width="34.125" style="2" customWidth="1"/>
    <col min="11000" max="11000" width="8.125" style="2" customWidth="1"/>
    <col min="11001" max="11001" width="10.25" style="2" bestFit="1" customWidth="1"/>
    <col min="11002" max="11002" width="9.375" style="2" customWidth="1"/>
    <col min="11003" max="11003" width="9.25" style="2" customWidth="1"/>
    <col min="11004" max="11006" width="9" style="2"/>
    <col min="11007" max="11007" width="8" style="2" customWidth="1"/>
    <col min="11008" max="11008" width="9" style="2"/>
    <col min="11009" max="11009" width="19.5" style="2" customWidth="1"/>
    <col min="11010" max="11010" width="12.625" style="2" customWidth="1"/>
    <col min="11011" max="11253" width="9" style="2"/>
    <col min="11254" max="11254" width="3.375" style="2" customWidth="1"/>
    <col min="11255" max="11255" width="34.125" style="2" customWidth="1"/>
    <col min="11256" max="11256" width="8.125" style="2" customWidth="1"/>
    <col min="11257" max="11257" width="10.25" style="2" bestFit="1" customWidth="1"/>
    <col min="11258" max="11258" width="9.375" style="2" customWidth="1"/>
    <col min="11259" max="11259" width="9.25" style="2" customWidth="1"/>
    <col min="11260" max="11262" width="9" style="2"/>
    <col min="11263" max="11263" width="8" style="2" customWidth="1"/>
    <col min="11264" max="11264" width="9" style="2"/>
    <col min="11265" max="11265" width="19.5" style="2" customWidth="1"/>
    <col min="11266" max="11266" width="12.625" style="2" customWidth="1"/>
    <col min="11267" max="11509" width="9" style="2"/>
    <col min="11510" max="11510" width="3.375" style="2" customWidth="1"/>
    <col min="11511" max="11511" width="34.125" style="2" customWidth="1"/>
    <col min="11512" max="11512" width="8.125" style="2" customWidth="1"/>
    <col min="11513" max="11513" width="10.25" style="2" bestFit="1" customWidth="1"/>
    <col min="11514" max="11514" width="9.375" style="2" customWidth="1"/>
    <col min="11515" max="11515" width="9.25" style="2" customWidth="1"/>
    <col min="11516" max="11518" width="9" style="2"/>
    <col min="11519" max="11519" width="8" style="2" customWidth="1"/>
    <col min="11520" max="11520" width="9" style="2"/>
    <col min="11521" max="11521" width="19.5" style="2" customWidth="1"/>
    <col min="11522" max="11522" width="12.625" style="2" customWidth="1"/>
    <col min="11523" max="11765" width="9" style="2"/>
    <col min="11766" max="11766" width="3.375" style="2" customWidth="1"/>
    <col min="11767" max="11767" width="34.125" style="2" customWidth="1"/>
    <col min="11768" max="11768" width="8.125" style="2" customWidth="1"/>
    <col min="11769" max="11769" width="10.25" style="2" bestFit="1" customWidth="1"/>
    <col min="11770" max="11770" width="9.375" style="2" customWidth="1"/>
    <col min="11771" max="11771" width="9.25" style="2" customWidth="1"/>
    <col min="11772" max="11774" width="9" style="2"/>
    <col min="11775" max="11775" width="8" style="2" customWidth="1"/>
    <col min="11776" max="11776" width="9" style="2"/>
    <col min="11777" max="11777" width="19.5" style="2" customWidth="1"/>
    <col min="11778" max="11778" width="12.625" style="2" customWidth="1"/>
    <col min="11779" max="12021" width="9" style="2"/>
    <col min="12022" max="12022" width="3.375" style="2" customWidth="1"/>
    <col min="12023" max="12023" width="34.125" style="2" customWidth="1"/>
    <col min="12024" max="12024" width="8.125" style="2" customWidth="1"/>
    <col min="12025" max="12025" width="10.25" style="2" bestFit="1" customWidth="1"/>
    <col min="12026" max="12026" width="9.375" style="2" customWidth="1"/>
    <col min="12027" max="12027" width="9.25" style="2" customWidth="1"/>
    <col min="12028" max="12030" width="9" style="2"/>
    <col min="12031" max="12031" width="8" style="2" customWidth="1"/>
    <col min="12032" max="12032" width="9" style="2"/>
    <col min="12033" max="12033" width="19.5" style="2" customWidth="1"/>
    <col min="12034" max="12034" width="12.625" style="2" customWidth="1"/>
    <col min="12035" max="12277" width="9" style="2"/>
    <col min="12278" max="12278" width="3.375" style="2" customWidth="1"/>
    <col min="12279" max="12279" width="34.125" style="2" customWidth="1"/>
    <col min="12280" max="12280" width="8.125" style="2" customWidth="1"/>
    <col min="12281" max="12281" width="10.25" style="2" bestFit="1" customWidth="1"/>
    <col min="12282" max="12282" width="9.375" style="2" customWidth="1"/>
    <col min="12283" max="12283" width="9.25" style="2" customWidth="1"/>
    <col min="12284" max="12286" width="9" style="2"/>
    <col min="12287" max="12287" width="8" style="2" customWidth="1"/>
    <col min="12288" max="12288" width="9" style="2"/>
    <col min="12289" max="12289" width="19.5" style="2" customWidth="1"/>
    <col min="12290" max="12290" width="12.625" style="2" customWidth="1"/>
    <col min="12291" max="12533" width="9" style="2"/>
    <col min="12534" max="12534" width="3.375" style="2" customWidth="1"/>
    <col min="12535" max="12535" width="34.125" style="2" customWidth="1"/>
    <col min="12536" max="12536" width="8.125" style="2" customWidth="1"/>
    <col min="12537" max="12537" width="10.25" style="2" bestFit="1" customWidth="1"/>
    <col min="12538" max="12538" width="9.375" style="2" customWidth="1"/>
    <col min="12539" max="12539" width="9.25" style="2" customWidth="1"/>
    <col min="12540" max="12542" width="9" style="2"/>
    <col min="12543" max="12543" width="8" style="2" customWidth="1"/>
    <col min="12544" max="12544" width="9" style="2"/>
    <col min="12545" max="12545" width="19.5" style="2" customWidth="1"/>
    <col min="12546" max="12546" width="12.625" style="2" customWidth="1"/>
    <col min="12547" max="12789" width="9" style="2"/>
    <col min="12790" max="12790" width="3.375" style="2" customWidth="1"/>
    <col min="12791" max="12791" width="34.125" style="2" customWidth="1"/>
    <col min="12792" max="12792" width="8.125" style="2" customWidth="1"/>
    <col min="12793" max="12793" width="10.25" style="2" bestFit="1" customWidth="1"/>
    <col min="12794" max="12794" width="9.375" style="2" customWidth="1"/>
    <col min="12795" max="12795" width="9.25" style="2" customWidth="1"/>
    <col min="12796" max="12798" width="9" style="2"/>
    <col min="12799" max="12799" width="8" style="2" customWidth="1"/>
    <col min="12800" max="12800" width="9" style="2"/>
    <col min="12801" max="12801" width="19.5" style="2" customWidth="1"/>
    <col min="12802" max="12802" width="12.625" style="2" customWidth="1"/>
    <col min="12803" max="13045" width="9" style="2"/>
    <col min="13046" max="13046" width="3.375" style="2" customWidth="1"/>
    <col min="13047" max="13047" width="34.125" style="2" customWidth="1"/>
    <col min="13048" max="13048" width="8.125" style="2" customWidth="1"/>
    <col min="13049" max="13049" width="10.25" style="2" bestFit="1" customWidth="1"/>
    <col min="13050" max="13050" width="9.375" style="2" customWidth="1"/>
    <col min="13051" max="13051" width="9.25" style="2" customWidth="1"/>
    <col min="13052" max="13054" width="9" style="2"/>
    <col min="13055" max="13055" width="8" style="2" customWidth="1"/>
    <col min="13056" max="13056" width="9" style="2"/>
    <col min="13057" max="13057" width="19.5" style="2" customWidth="1"/>
    <col min="13058" max="13058" width="12.625" style="2" customWidth="1"/>
    <col min="13059" max="13301" width="9" style="2"/>
    <col min="13302" max="13302" width="3.375" style="2" customWidth="1"/>
    <col min="13303" max="13303" width="34.125" style="2" customWidth="1"/>
    <col min="13304" max="13304" width="8.125" style="2" customWidth="1"/>
    <col min="13305" max="13305" width="10.25" style="2" bestFit="1" customWidth="1"/>
    <col min="13306" max="13306" width="9.375" style="2" customWidth="1"/>
    <col min="13307" max="13307" width="9.25" style="2" customWidth="1"/>
    <col min="13308" max="13310" width="9" style="2"/>
    <col min="13311" max="13311" width="8" style="2" customWidth="1"/>
    <col min="13312" max="13312" width="9" style="2"/>
    <col min="13313" max="13313" width="19.5" style="2" customWidth="1"/>
    <col min="13314" max="13314" width="12.625" style="2" customWidth="1"/>
    <col min="13315" max="13557" width="9" style="2"/>
    <col min="13558" max="13558" width="3.375" style="2" customWidth="1"/>
    <col min="13559" max="13559" width="34.125" style="2" customWidth="1"/>
    <col min="13560" max="13560" width="8.125" style="2" customWidth="1"/>
    <col min="13561" max="13561" width="10.25" style="2" bestFit="1" customWidth="1"/>
    <col min="13562" max="13562" width="9.375" style="2" customWidth="1"/>
    <col min="13563" max="13563" width="9.25" style="2" customWidth="1"/>
    <col min="13564" max="13566" width="9" style="2"/>
    <col min="13567" max="13567" width="8" style="2" customWidth="1"/>
    <col min="13568" max="13568" width="9" style="2"/>
    <col min="13569" max="13569" width="19.5" style="2" customWidth="1"/>
    <col min="13570" max="13570" width="12.625" style="2" customWidth="1"/>
    <col min="13571" max="13813" width="9" style="2"/>
    <col min="13814" max="13814" width="3.375" style="2" customWidth="1"/>
    <col min="13815" max="13815" width="34.125" style="2" customWidth="1"/>
    <col min="13816" max="13816" width="8.125" style="2" customWidth="1"/>
    <col min="13817" max="13817" width="10.25" style="2" bestFit="1" customWidth="1"/>
    <col min="13818" max="13818" width="9.375" style="2" customWidth="1"/>
    <col min="13819" max="13819" width="9.25" style="2" customWidth="1"/>
    <col min="13820" max="13822" width="9" style="2"/>
    <col min="13823" max="13823" width="8" style="2" customWidth="1"/>
    <col min="13824" max="13824" width="9" style="2"/>
    <col min="13825" max="13825" width="19.5" style="2" customWidth="1"/>
    <col min="13826" max="13826" width="12.625" style="2" customWidth="1"/>
    <col min="13827" max="14069" width="9" style="2"/>
    <col min="14070" max="14070" width="3.375" style="2" customWidth="1"/>
    <col min="14071" max="14071" width="34.125" style="2" customWidth="1"/>
    <col min="14072" max="14072" width="8.125" style="2" customWidth="1"/>
    <col min="14073" max="14073" width="10.25" style="2" bestFit="1" customWidth="1"/>
    <col min="14074" max="14074" width="9.375" style="2" customWidth="1"/>
    <col min="14075" max="14075" width="9.25" style="2" customWidth="1"/>
    <col min="14076" max="14078" width="9" style="2"/>
    <col min="14079" max="14079" width="8" style="2" customWidth="1"/>
    <col min="14080" max="14080" width="9" style="2"/>
    <col min="14081" max="14081" width="19.5" style="2" customWidth="1"/>
    <col min="14082" max="14082" width="12.625" style="2" customWidth="1"/>
    <col min="14083" max="14325" width="9" style="2"/>
    <col min="14326" max="14326" width="3.375" style="2" customWidth="1"/>
    <col min="14327" max="14327" width="34.125" style="2" customWidth="1"/>
    <col min="14328" max="14328" width="8.125" style="2" customWidth="1"/>
    <col min="14329" max="14329" width="10.25" style="2" bestFit="1" customWidth="1"/>
    <col min="14330" max="14330" width="9.375" style="2" customWidth="1"/>
    <col min="14331" max="14331" width="9.25" style="2" customWidth="1"/>
    <col min="14332" max="14334" width="9" style="2"/>
    <col min="14335" max="14335" width="8" style="2" customWidth="1"/>
    <col min="14336" max="14336" width="9" style="2"/>
    <col min="14337" max="14337" width="19.5" style="2" customWidth="1"/>
    <col min="14338" max="14338" width="12.625" style="2" customWidth="1"/>
    <col min="14339" max="14581" width="9" style="2"/>
    <col min="14582" max="14582" width="3.375" style="2" customWidth="1"/>
    <col min="14583" max="14583" width="34.125" style="2" customWidth="1"/>
    <col min="14584" max="14584" width="8.125" style="2" customWidth="1"/>
    <col min="14585" max="14585" width="10.25" style="2" bestFit="1" customWidth="1"/>
    <col min="14586" max="14586" width="9.375" style="2" customWidth="1"/>
    <col min="14587" max="14587" width="9.25" style="2" customWidth="1"/>
    <col min="14588" max="14590" width="9" style="2"/>
    <col min="14591" max="14591" width="8" style="2" customWidth="1"/>
    <col min="14592" max="14592" width="9" style="2"/>
    <col min="14593" max="14593" width="19.5" style="2" customWidth="1"/>
    <col min="14594" max="14594" width="12.625" style="2" customWidth="1"/>
    <col min="14595" max="14837" width="9" style="2"/>
    <col min="14838" max="14838" width="3.375" style="2" customWidth="1"/>
    <col min="14839" max="14839" width="34.125" style="2" customWidth="1"/>
    <col min="14840" max="14840" width="8.125" style="2" customWidth="1"/>
    <col min="14841" max="14841" width="10.25" style="2" bestFit="1" customWidth="1"/>
    <col min="14842" max="14842" width="9.375" style="2" customWidth="1"/>
    <col min="14843" max="14843" width="9.25" style="2" customWidth="1"/>
    <col min="14844" max="14846" width="9" style="2"/>
    <col min="14847" max="14847" width="8" style="2" customWidth="1"/>
    <col min="14848" max="14848" width="9" style="2"/>
    <col min="14849" max="14849" width="19.5" style="2" customWidth="1"/>
    <col min="14850" max="14850" width="12.625" style="2" customWidth="1"/>
    <col min="14851" max="15093" width="9" style="2"/>
    <col min="15094" max="15094" width="3.375" style="2" customWidth="1"/>
    <col min="15095" max="15095" width="34.125" style="2" customWidth="1"/>
    <col min="15096" max="15096" width="8.125" style="2" customWidth="1"/>
    <col min="15097" max="15097" width="10.25" style="2" bestFit="1" customWidth="1"/>
    <col min="15098" max="15098" width="9.375" style="2" customWidth="1"/>
    <col min="15099" max="15099" width="9.25" style="2" customWidth="1"/>
    <col min="15100" max="15102" width="9" style="2"/>
    <col min="15103" max="15103" width="8" style="2" customWidth="1"/>
    <col min="15104" max="15104" width="9" style="2"/>
    <col min="15105" max="15105" width="19.5" style="2" customWidth="1"/>
    <col min="15106" max="15106" width="12.625" style="2" customWidth="1"/>
    <col min="15107" max="15349" width="9" style="2"/>
    <col min="15350" max="15350" width="3.375" style="2" customWidth="1"/>
    <col min="15351" max="15351" width="34.125" style="2" customWidth="1"/>
    <col min="15352" max="15352" width="8.125" style="2" customWidth="1"/>
    <col min="15353" max="15353" width="10.25" style="2" bestFit="1" customWidth="1"/>
    <col min="15354" max="15354" width="9.375" style="2" customWidth="1"/>
    <col min="15355" max="15355" width="9.25" style="2" customWidth="1"/>
    <col min="15356" max="15358" width="9" style="2"/>
    <col min="15359" max="15359" width="8" style="2" customWidth="1"/>
    <col min="15360" max="15360" width="9" style="2"/>
    <col min="15361" max="15361" width="19.5" style="2" customWidth="1"/>
    <col min="15362" max="15362" width="12.625" style="2" customWidth="1"/>
    <col min="15363" max="15605" width="9" style="2"/>
    <col min="15606" max="15606" width="3.375" style="2" customWidth="1"/>
    <col min="15607" max="15607" width="34.125" style="2" customWidth="1"/>
    <col min="15608" max="15608" width="8.125" style="2" customWidth="1"/>
    <col min="15609" max="15609" width="10.25" style="2" bestFit="1" customWidth="1"/>
    <col min="15610" max="15610" width="9.375" style="2" customWidth="1"/>
    <col min="15611" max="15611" width="9.25" style="2" customWidth="1"/>
    <col min="15612" max="15614" width="9" style="2"/>
    <col min="15615" max="15615" width="8" style="2" customWidth="1"/>
    <col min="15616" max="15616" width="9" style="2"/>
    <col min="15617" max="15617" width="19.5" style="2" customWidth="1"/>
    <col min="15618" max="15618" width="12.625" style="2" customWidth="1"/>
    <col min="15619" max="15861" width="9" style="2"/>
    <col min="15862" max="15862" width="3.375" style="2" customWidth="1"/>
    <col min="15863" max="15863" width="34.125" style="2" customWidth="1"/>
    <col min="15864" max="15864" width="8.125" style="2" customWidth="1"/>
    <col min="15865" max="15865" width="10.25" style="2" bestFit="1" customWidth="1"/>
    <col min="15866" max="15866" width="9.375" style="2" customWidth="1"/>
    <col min="15867" max="15867" width="9.25" style="2" customWidth="1"/>
    <col min="15868" max="15870" width="9" style="2"/>
    <col min="15871" max="15871" width="8" style="2" customWidth="1"/>
    <col min="15872" max="15872" width="9" style="2"/>
    <col min="15873" max="15873" width="19.5" style="2" customWidth="1"/>
    <col min="15874" max="15874" width="12.625" style="2" customWidth="1"/>
    <col min="15875" max="16117" width="9" style="2"/>
    <col min="16118" max="16118" width="3.375" style="2" customWidth="1"/>
    <col min="16119" max="16119" width="34.125" style="2" customWidth="1"/>
    <col min="16120" max="16120" width="8.125" style="2" customWidth="1"/>
    <col min="16121" max="16121" width="10.25" style="2" bestFit="1" customWidth="1"/>
    <col min="16122" max="16122" width="9.375" style="2" customWidth="1"/>
    <col min="16123" max="16123" width="9.25" style="2" customWidth="1"/>
    <col min="16124" max="16126" width="9" style="2"/>
    <col min="16127" max="16127" width="8" style="2" customWidth="1"/>
    <col min="16128" max="16128" width="9" style="2"/>
    <col min="16129" max="16129" width="19.5" style="2" customWidth="1"/>
    <col min="16130" max="16130" width="12.625" style="2" customWidth="1"/>
    <col min="16131" max="16384" width="9" style="2"/>
  </cols>
  <sheetData>
    <row r="2" spans="1:7" ht="27" customHeight="1" x14ac:dyDescent="0.65">
      <c r="A2" s="1" t="s">
        <v>28</v>
      </c>
      <c r="F2" s="3" t="s">
        <v>0</v>
      </c>
    </row>
    <row r="3" spans="1:7" s="7" customFormat="1" ht="87" customHeight="1" x14ac:dyDescent="0.25">
      <c r="A3" s="70" t="s">
        <v>1</v>
      </c>
      <c r="B3" s="70"/>
      <c r="C3" s="4" t="s">
        <v>2</v>
      </c>
      <c r="D3" s="4" t="s">
        <v>3</v>
      </c>
      <c r="E3" s="5" t="s">
        <v>4</v>
      </c>
      <c r="F3" s="5" t="s">
        <v>5</v>
      </c>
      <c r="G3" s="6" t="s">
        <v>6</v>
      </c>
    </row>
    <row r="4" spans="1:7" s="7" customFormat="1" ht="24" customHeight="1" x14ac:dyDescent="0.25">
      <c r="A4" s="8">
        <v>1</v>
      </c>
      <c r="B4" s="8" t="s">
        <v>9</v>
      </c>
      <c r="C4" s="9"/>
      <c r="D4" s="9">
        <v>787754</v>
      </c>
      <c r="E4" s="10"/>
      <c r="F4" s="10"/>
      <c r="G4" s="11"/>
    </row>
    <row r="5" spans="1:7" s="7" customFormat="1" ht="24" customHeight="1" x14ac:dyDescent="0.25">
      <c r="A5" s="8">
        <v>2</v>
      </c>
      <c r="B5" s="8" t="s">
        <v>10</v>
      </c>
      <c r="C5" s="9">
        <v>405</v>
      </c>
      <c r="D5" s="9">
        <v>549838</v>
      </c>
      <c r="E5" s="10">
        <f>D5/(C5*12)</f>
        <v>113.13539094650206</v>
      </c>
      <c r="F5" s="10">
        <f>D5/C5</f>
        <v>1357.6246913580246</v>
      </c>
      <c r="G5" s="10">
        <v>171</v>
      </c>
    </row>
    <row r="6" spans="1:7" s="7" customFormat="1" ht="24" customHeight="1" x14ac:dyDescent="0.25">
      <c r="A6" s="8">
        <v>3</v>
      </c>
      <c r="B6" s="8" t="s">
        <v>11</v>
      </c>
      <c r="C6" s="9">
        <v>395</v>
      </c>
      <c r="D6" s="9">
        <v>224661</v>
      </c>
      <c r="E6" s="10">
        <f>D6/(C6*12)</f>
        <v>47.396835443037972</v>
      </c>
      <c r="F6" s="10">
        <f>D6/C6</f>
        <v>568.76202531645572</v>
      </c>
      <c r="G6" s="10">
        <v>186</v>
      </c>
    </row>
    <row r="7" spans="1:7" s="7" customFormat="1" ht="24" customHeight="1" x14ac:dyDescent="0.25">
      <c r="A7" s="8">
        <v>4</v>
      </c>
      <c r="B7" s="8" t="s">
        <v>12</v>
      </c>
      <c r="C7" s="10"/>
      <c r="D7" s="9">
        <v>122000</v>
      </c>
      <c r="E7" s="10"/>
      <c r="F7" s="10"/>
      <c r="G7" s="10">
        <v>178</v>
      </c>
    </row>
    <row r="8" spans="1:7" s="7" customFormat="1" ht="24" customHeight="1" x14ac:dyDescent="0.25">
      <c r="A8" s="8">
        <v>5</v>
      </c>
      <c r="B8" s="8" t="s">
        <v>13</v>
      </c>
      <c r="C8" s="9">
        <v>405</v>
      </c>
      <c r="D8" s="9">
        <v>73688</v>
      </c>
      <c r="E8" s="10">
        <f>D8/(C8*12)</f>
        <v>15.162139917695473</v>
      </c>
      <c r="F8" s="10">
        <f>D8/C8</f>
        <v>181.94567901234569</v>
      </c>
      <c r="G8" s="10">
        <v>171</v>
      </c>
    </row>
    <row r="9" spans="1:7" s="7" customFormat="1" ht="24" customHeight="1" x14ac:dyDescent="0.25">
      <c r="A9" s="8">
        <v>6</v>
      </c>
      <c r="B9" s="8" t="s">
        <v>14</v>
      </c>
      <c r="C9" s="9">
        <v>800</v>
      </c>
      <c r="D9" s="9">
        <v>39721</v>
      </c>
      <c r="E9" s="10">
        <f>D9/(C9*12)</f>
        <v>4.1376041666666667</v>
      </c>
      <c r="F9" s="10">
        <f>D9/C9</f>
        <v>49.651249999999997</v>
      </c>
      <c r="G9" s="10">
        <v>178</v>
      </c>
    </row>
    <row r="10" spans="1:7" s="7" customFormat="1" ht="24" customHeight="1" x14ac:dyDescent="0.25">
      <c r="A10" s="8">
        <v>7</v>
      </c>
      <c r="B10" s="8" t="s">
        <v>15</v>
      </c>
      <c r="C10" s="12">
        <v>9582</v>
      </c>
      <c r="D10" s="10">
        <v>15000</v>
      </c>
      <c r="E10" s="13">
        <f>D10/(C10*12)</f>
        <v>0.13045293258192445</v>
      </c>
      <c r="F10" s="13">
        <f>D10/C10</f>
        <v>1.5654351909830932</v>
      </c>
      <c r="G10" s="10">
        <v>171</v>
      </c>
    </row>
    <row r="11" spans="1:7" s="7" customFormat="1" ht="24" customHeight="1" x14ac:dyDescent="0.25">
      <c r="A11" s="8">
        <v>8</v>
      </c>
      <c r="B11" s="8" t="s">
        <v>16</v>
      </c>
      <c r="C11" s="12">
        <v>9582</v>
      </c>
      <c r="D11" s="10">
        <v>50000</v>
      </c>
      <c r="E11" s="13">
        <f>D11/(C11*12)</f>
        <v>0.43484310860641479</v>
      </c>
      <c r="F11" s="13">
        <f>D11/C11</f>
        <v>5.2181173032769781</v>
      </c>
      <c r="G11" s="10">
        <v>171</v>
      </c>
    </row>
    <row r="12" spans="1:7" s="7" customFormat="1" ht="24" customHeight="1" x14ac:dyDescent="0.25">
      <c r="A12" s="8">
        <v>9</v>
      </c>
      <c r="B12" s="14" t="s">
        <v>17</v>
      </c>
      <c r="C12" s="14"/>
      <c r="D12" s="15">
        <v>1140000</v>
      </c>
      <c r="E12" s="14"/>
      <c r="F12" s="14"/>
      <c r="G12" s="16">
        <v>182</v>
      </c>
    </row>
    <row r="13" spans="1:7" s="7" customFormat="1" ht="23.25" customHeight="1" x14ac:dyDescent="0.25"/>
    <row r="14" spans="1:7" s="7" customFormat="1" ht="23.25" customHeight="1" x14ac:dyDescent="0.25"/>
  </sheetData>
  <mergeCells count="1">
    <mergeCell ref="A3:B3"/>
  </mergeCells>
  <printOptions horizontalCentered="1"/>
  <pageMargins left="0.51181102362204722" right="0.39370078740157483" top="1.3385826771653544" bottom="0.74803149606299213" header="0.31496062992125984" footer="0.31496062992125984"/>
  <pageSetup paperSize="9" scale="62" orientation="portrait" r:id="rId1"/>
  <headerFooter>
    <oddHeader>&amp;L&amp;12تاریخ: ....../..../97
شماره: ......../ب.ر
پیوست: ..............
&amp;R&amp;G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"/>
  <sheetViews>
    <sheetView rightToLeft="1" workbookViewId="0">
      <selection activeCell="J9" sqref="J9"/>
    </sheetView>
  </sheetViews>
  <sheetFormatPr defaultRowHeight="22.5" x14ac:dyDescent="0.65"/>
  <cols>
    <col min="1" max="1" width="3.375" style="2" customWidth="1"/>
    <col min="2" max="2" width="30" style="2" customWidth="1"/>
    <col min="3" max="4" width="10.25" style="2" customWidth="1"/>
    <col min="5" max="5" width="16.125" style="2" hidden="1" customWidth="1"/>
    <col min="6" max="6" width="10.25" style="2" customWidth="1"/>
    <col min="7" max="247" width="9" style="2"/>
    <col min="248" max="248" width="3.375" style="2" customWidth="1"/>
    <col min="249" max="249" width="34.125" style="2" customWidth="1"/>
    <col min="250" max="250" width="8.125" style="2" customWidth="1"/>
    <col min="251" max="251" width="10.25" style="2" bestFit="1" customWidth="1"/>
    <col min="252" max="252" width="9.375" style="2" customWidth="1"/>
    <col min="253" max="253" width="9.25" style="2" customWidth="1"/>
    <col min="254" max="256" width="9" style="2"/>
    <col min="257" max="257" width="8" style="2" customWidth="1"/>
    <col min="258" max="258" width="9" style="2"/>
    <col min="259" max="259" width="19.5" style="2" customWidth="1"/>
    <col min="260" max="260" width="12.625" style="2" customWidth="1"/>
    <col min="261" max="503" width="9" style="2"/>
    <col min="504" max="504" width="3.375" style="2" customWidth="1"/>
    <col min="505" max="505" width="34.125" style="2" customWidth="1"/>
    <col min="506" max="506" width="8.125" style="2" customWidth="1"/>
    <col min="507" max="507" width="10.25" style="2" bestFit="1" customWidth="1"/>
    <col min="508" max="508" width="9.375" style="2" customWidth="1"/>
    <col min="509" max="509" width="9.25" style="2" customWidth="1"/>
    <col min="510" max="512" width="9" style="2"/>
    <col min="513" max="513" width="8" style="2" customWidth="1"/>
    <col min="514" max="514" width="9" style="2"/>
    <col min="515" max="515" width="19.5" style="2" customWidth="1"/>
    <col min="516" max="516" width="12.625" style="2" customWidth="1"/>
    <col min="517" max="759" width="9" style="2"/>
    <col min="760" max="760" width="3.375" style="2" customWidth="1"/>
    <col min="761" max="761" width="34.125" style="2" customWidth="1"/>
    <col min="762" max="762" width="8.125" style="2" customWidth="1"/>
    <col min="763" max="763" width="10.25" style="2" bestFit="1" customWidth="1"/>
    <col min="764" max="764" width="9.375" style="2" customWidth="1"/>
    <col min="765" max="765" width="9.25" style="2" customWidth="1"/>
    <col min="766" max="768" width="9" style="2"/>
    <col min="769" max="769" width="8" style="2" customWidth="1"/>
    <col min="770" max="770" width="9" style="2"/>
    <col min="771" max="771" width="19.5" style="2" customWidth="1"/>
    <col min="772" max="772" width="12.625" style="2" customWidth="1"/>
    <col min="773" max="1015" width="9" style="2"/>
    <col min="1016" max="1016" width="3.375" style="2" customWidth="1"/>
    <col min="1017" max="1017" width="34.125" style="2" customWidth="1"/>
    <col min="1018" max="1018" width="8.125" style="2" customWidth="1"/>
    <col min="1019" max="1019" width="10.25" style="2" bestFit="1" customWidth="1"/>
    <col min="1020" max="1020" width="9.375" style="2" customWidth="1"/>
    <col min="1021" max="1021" width="9.25" style="2" customWidth="1"/>
    <col min="1022" max="1024" width="9" style="2"/>
    <col min="1025" max="1025" width="8" style="2" customWidth="1"/>
    <col min="1026" max="1026" width="9" style="2"/>
    <col min="1027" max="1027" width="19.5" style="2" customWidth="1"/>
    <col min="1028" max="1028" width="12.625" style="2" customWidth="1"/>
    <col min="1029" max="1271" width="9" style="2"/>
    <col min="1272" max="1272" width="3.375" style="2" customWidth="1"/>
    <col min="1273" max="1273" width="34.125" style="2" customWidth="1"/>
    <col min="1274" max="1274" width="8.125" style="2" customWidth="1"/>
    <col min="1275" max="1275" width="10.25" style="2" bestFit="1" customWidth="1"/>
    <col min="1276" max="1276" width="9.375" style="2" customWidth="1"/>
    <col min="1277" max="1277" width="9.25" style="2" customWidth="1"/>
    <col min="1278" max="1280" width="9" style="2"/>
    <col min="1281" max="1281" width="8" style="2" customWidth="1"/>
    <col min="1282" max="1282" width="9" style="2"/>
    <col min="1283" max="1283" width="19.5" style="2" customWidth="1"/>
    <col min="1284" max="1284" width="12.625" style="2" customWidth="1"/>
    <col min="1285" max="1527" width="9" style="2"/>
    <col min="1528" max="1528" width="3.375" style="2" customWidth="1"/>
    <col min="1529" max="1529" width="34.125" style="2" customWidth="1"/>
    <col min="1530" max="1530" width="8.125" style="2" customWidth="1"/>
    <col min="1531" max="1531" width="10.25" style="2" bestFit="1" customWidth="1"/>
    <col min="1532" max="1532" width="9.375" style="2" customWidth="1"/>
    <col min="1533" max="1533" width="9.25" style="2" customWidth="1"/>
    <col min="1534" max="1536" width="9" style="2"/>
    <col min="1537" max="1537" width="8" style="2" customWidth="1"/>
    <col min="1538" max="1538" width="9" style="2"/>
    <col min="1539" max="1539" width="19.5" style="2" customWidth="1"/>
    <col min="1540" max="1540" width="12.625" style="2" customWidth="1"/>
    <col min="1541" max="1783" width="9" style="2"/>
    <col min="1784" max="1784" width="3.375" style="2" customWidth="1"/>
    <col min="1785" max="1785" width="34.125" style="2" customWidth="1"/>
    <col min="1786" max="1786" width="8.125" style="2" customWidth="1"/>
    <col min="1787" max="1787" width="10.25" style="2" bestFit="1" customWidth="1"/>
    <col min="1788" max="1788" width="9.375" style="2" customWidth="1"/>
    <col min="1789" max="1789" width="9.25" style="2" customWidth="1"/>
    <col min="1790" max="1792" width="9" style="2"/>
    <col min="1793" max="1793" width="8" style="2" customWidth="1"/>
    <col min="1794" max="1794" width="9" style="2"/>
    <col min="1795" max="1795" width="19.5" style="2" customWidth="1"/>
    <col min="1796" max="1796" width="12.625" style="2" customWidth="1"/>
    <col min="1797" max="2039" width="9" style="2"/>
    <col min="2040" max="2040" width="3.375" style="2" customWidth="1"/>
    <col min="2041" max="2041" width="34.125" style="2" customWidth="1"/>
    <col min="2042" max="2042" width="8.125" style="2" customWidth="1"/>
    <col min="2043" max="2043" width="10.25" style="2" bestFit="1" customWidth="1"/>
    <col min="2044" max="2044" width="9.375" style="2" customWidth="1"/>
    <col min="2045" max="2045" width="9.25" style="2" customWidth="1"/>
    <col min="2046" max="2048" width="9" style="2"/>
    <col min="2049" max="2049" width="8" style="2" customWidth="1"/>
    <col min="2050" max="2050" width="9" style="2"/>
    <col min="2051" max="2051" width="19.5" style="2" customWidth="1"/>
    <col min="2052" max="2052" width="12.625" style="2" customWidth="1"/>
    <col min="2053" max="2295" width="9" style="2"/>
    <col min="2296" max="2296" width="3.375" style="2" customWidth="1"/>
    <col min="2297" max="2297" width="34.125" style="2" customWidth="1"/>
    <col min="2298" max="2298" width="8.125" style="2" customWidth="1"/>
    <col min="2299" max="2299" width="10.25" style="2" bestFit="1" customWidth="1"/>
    <col min="2300" max="2300" width="9.375" style="2" customWidth="1"/>
    <col min="2301" max="2301" width="9.25" style="2" customWidth="1"/>
    <col min="2302" max="2304" width="9" style="2"/>
    <col min="2305" max="2305" width="8" style="2" customWidth="1"/>
    <col min="2306" max="2306" width="9" style="2"/>
    <col min="2307" max="2307" width="19.5" style="2" customWidth="1"/>
    <col min="2308" max="2308" width="12.625" style="2" customWidth="1"/>
    <col min="2309" max="2551" width="9" style="2"/>
    <col min="2552" max="2552" width="3.375" style="2" customWidth="1"/>
    <col min="2553" max="2553" width="34.125" style="2" customWidth="1"/>
    <col min="2554" max="2554" width="8.125" style="2" customWidth="1"/>
    <col min="2555" max="2555" width="10.25" style="2" bestFit="1" customWidth="1"/>
    <col min="2556" max="2556" width="9.375" style="2" customWidth="1"/>
    <col min="2557" max="2557" width="9.25" style="2" customWidth="1"/>
    <col min="2558" max="2560" width="9" style="2"/>
    <col min="2561" max="2561" width="8" style="2" customWidth="1"/>
    <col min="2562" max="2562" width="9" style="2"/>
    <col min="2563" max="2563" width="19.5" style="2" customWidth="1"/>
    <col min="2564" max="2564" width="12.625" style="2" customWidth="1"/>
    <col min="2565" max="2807" width="9" style="2"/>
    <col min="2808" max="2808" width="3.375" style="2" customWidth="1"/>
    <col min="2809" max="2809" width="34.125" style="2" customWidth="1"/>
    <col min="2810" max="2810" width="8.125" style="2" customWidth="1"/>
    <col min="2811" max="2811" width="10.25" style="2" bestFit="1" customWidth="1"/>
    <col min="2812" max="2812" width="9.375" style="2" customWidth="1"/>
    <col min="2813" max="2813" width="9.25" style="2" customWidth="1"/>
    <col min="2814" max="2816" width="9" style="2"/>
    <col min="2817" max="2817" width="8" style="2" customWidth="1"/>
    <col min="2818" max="2818" width="9" style="2"/>
    <col min="2819" max="2819" width="19.5" style="2" customWidth="1"/>
    <col min="2820" max="2820" width="12.625" style="2" customWidth="1"/>
    <col min="2821" max="3063" width="9" style="2"/>
    <col min="3064" max="3064" width="3.375" style="2" customWidth="1"/>
    <col min="3065" max="3065" width="34.125" style="2" customWidth="1"/>
    <col min="3066" max="3066" width="8.125" style="2" customWidth="1"/>
    <col min="3067" max="3067" width="10.25" style="2" bestFit="1" customWidth="1"/>
    <col min="3068" max="3068" width="9.375" style="2" customWidth="1"/>
    <col min="3069" max="3069" width="9.25" style="2" customWidth="1"/>
    <col min="3070" max="3072" width="9" style="2"/>
    <col min="3073" max="3073" width="8" style="2" customWidth="1"/>
    <col min="3074" max="3074" width="9" style="2"/>
    <col min="3075" max="3075" width="19.5" style="2" customWidth="1"/>
    <col min="3076" max="3076" width="12.625" style="2" customWidth="1"/>
    <col min="3077" max="3319" width="9" style="2"/>
    <col min="3320" max="3320" width="3.375" style="2" customWidth="1"/>
    <col min="3321" max="3321" width="34.125" style="2" customWidth="1"/>
    <col min="3322" max="3322" width="8.125" style="2" customWidth="1"/>
    <col min="3323" max="3323" width="10.25" style="2" bestFit="1" customWidth="1"/>
    <col min="3324" max="3324" width="9.375" style="2" customWidth="1"/>
    <col min="3325" max="3325" width="9.25" style="2" customWidth="1"/>
    <col min="3326" max="3328" width="9" style="2"/>
    <col min="3329" max="3329" width="8" style="2" customWidth="1"/>
    <col min="3330" max="3330" width="9" style="2"/>
    <col min="3331" max="3331" width="19.5" style="2" customWidth="1"/>
    <col min="3332" max="3332" width="12.625" style="2" customWidth="1"/>
    <col min="3333" max="3575" width="9" style="2"/>
    <col min="3576" max="3576" width="3.375" style="2" customWidth="1"/>
    <col min="3577" max="3577" width="34.125" style="2" customWidth="1"/>
    <col min="3578" max="3578" width="8.125" style="2" customWidth="1"/>
    <col min="3579" max="3579" width="10.25" style="2" bestFit="1" customWidth="1"/>
    <col min="3580" max="3580" width="9.375" style="2" customWidth="1"/>
    <col min="3581" max="3581" width="9.25" style="2" customWidth="1"/>
    <col min="3582" max="3584" width="9" style="2"/>
    <col min="3585" max="3585" width="8" style="2" customWidth="1"/>
    <col min="3586" max="3586" width="9" style="2"/>
    <col min="3587" max="3587" width="19.5" style="2" customWidth="1"/>
    <col min="3588" max="3588" width="12.625" style="2" customWidth="1"/>
    <col min="3589" max="3831" width="9" style="2"/>
    <col min="3832" max="3832" width="3.375" style="2" customWidth="1"/>
    <col min="3833" max="3833" width="34.125" style="2" customWidth="1"/>
    <col min="3834" max="3834" width="8.125" style="2" customWidth="1"/>
    <col min="3835" max="3835" width="10.25" style="2" bestFit="1" customWidth="1"/>
    <col min="3836" max="3836" width="9.375" style="2" customWidth="1"/>
    <col min="3837" max="3837" width="9.25" style="2" customWidth="1"/>
    <col min="3838" max="3840" width="9" style="2"/>
    <col min="3841" max="3841" width="8" style="2" customWidth="1"/>
    <col min="3842" max="3842" width="9" style="2"/>
    <col min="3843" max="3843" width="19.5" style="2" customWidth="1"/>
    <col min="3844" max="3844" width="12.625" style="2" customWidth="1"/>
    <col min="3845" max="4087" width="9" style="2"/>
    <col min="4088" max="4088" width="3.375" style="2" customWidth="1"/>
    <col min="4089" max="4089" width="34.125" style="2" customWidth="1"/>
    <col min="4090" max="4090" width="8.125" style="2" customWidth="1"/>
    <col min="4091" max="4091" width="10.25" style="2" bestFit="1" customWidth="1"/>
    <col min="4092" max="4092" width="9.375" style="2" customWidth="1"/>
    <col min="4093" max="4093" width="9.25" style="2" customWidth="1"/>
    <col min="4094" max="4096" width="9" style="2"/>
    <col min="4097" max="4097" width="8" style="2" customWidth="1"/>
    <col min="4098" max="4098" width="9" style="2"/>
    <col min="4099" max="4099" width="19.5" style="2" customWidth="1"/>
    <col min="4100" max="4100" width="12.625" style="2" customWidth="1"/>
    <col min="4101" max="4343" width="9" style="2"/>
    <col min="4344" max="4344" width="3.375" style="2" customWidth="1"/>
    <col min="4345" max="4345" width="34.125" style="2" customWidth="1"/>
    <col min="4346" max="4346" width="8.125" style="2" customWidth="1"/>
    <col min="4347" max="4347" width="10.25" style="2" bestFit="1" customWidth="1"/>
    <col min="4348" max="4348" width="9.375" style="2" customWidth="1"/>
    <col min="4349" max="4349" width="9.25" style="2" customWidth="1"/>
    <col min="4350" max="4352" width="9" style="2"/>
    <col min="4353" max="4353" width="8" style="2" customWidth="1"/>
    <col min="4354" max="4354" width="9" style="2"/>
    <col min="4355" max="4355" width="19.5" style="2" customWidth="1"/>
    <col min="4356" max="4356" width="12.625" style="2" customWidth="1"/>
    <col min="4357" max="4599" width="9" style="2"/>
    <col min="4600" max="4600" width="3.375" style="2" customWidth="1"/>
    <col min="4601" max="4601" width="34.125" style="2" customWidth="1"/>
    <col min="4602" max="4602" width="8.125" style="2" customWidth="1"/>
    <col min="4603" max="4603" width="10.25" style="2" bestFit="1" customWidth="1"/>
    <col min="4604" max="4604" width="9.375" style="2" customWidth="1"/>
    <col min="4605" max="4605" width="9.25" style="2" customWidth="1"/>
    <col min="4606" max="4608" width="9" style="2"/>
    <col min="4609" max="4609" width="8" style="2" customWidth="1"/>
    <col min="4610" max="4610" width="9" style="2"/>
    <col min="4611" max="4611" width="19.5" style="2" customWidth="1"/>
    <col min="4612" max="4612" width="12.625" style="2" customWidth="1"/>
    <col min="4613" max="4855" width="9" style="2"/>
    <col min="4856" max="4856" width="3.375" style="2" customWidth="1"/>
    <col min="4857" max="4857" width="34.125" style="2" customWidth="1"/>
    <col min="4858" max="4858" width="8.125" style="2" customWidth="1"/>
    <col min="4859" max="4859" width="10.25" style="2" bestFit="1" customWidth="1"/>
    <col min="4860" max="4860" width="9.375" style="2" customWidth="1"/>
    <col min="4861" max="4861" width="9.25" style="2" customWidth="1"/>
    <col min="4862" max="4864" width="9" style="2"/>
    <col min="4865" max="4865" width="8" style="2" customWidth="1"/>
    <col min="4866" max="4866" width="9" style="2"/>
    <col min="4867" max="4867" width="19.5" style="2" customWidth="1"/>
    <col min="4868" max="4868" width="12.625" style="2" customWidth="1"/>
    <col min="4869" max="5111" width="9" style="2"/>
    <col min="5112" max="5112" width="3.375" style="2" customWidth="1"/>
    <col min="5113" max="5113" width="34.125" style="2" customWidth="1"/>
    <col min="5114" max="5114" width="8.125" style="2" customWidth="1"/>
    <col min="5115" max="5115" width="10.25" style="2" bestFit="1" customWidth="1"/>
    <col min="5116" max="5116" width="9.375" style="2" customWidth="1"/>
    <col min="5117" max="5117" width="9.25" style="2" customWidth="1"/>
    <col min="5118" max="5120" width="9" style="2"/>
    <col min="5121" max="5121" width="8" style="2" customWidth="1"/>
    <col min="5122" max="5122" width="9" style="2"/>
    <col min="5123" max="5123" width="19.5" style="2" customWidth="1"/>
    <col min="5124" max="5124" width="12.625" style="2" customWidth="1"/>
    <col min="5125" max="5367" width="9" style="2"/>
    <col min="5368" max="5368" width="3.375" style="2" customWidth="1"/>
    <col min="5369" max="5369" width="34.125" style="2" customWidth="1"/>
    <col min="5370" max="5370" width="8.125" style="2" customWidth="1"/>
    <col min="5371" max="5371" width="10.25" style="2" bestFit="1" customWidth="1"/>
    <col min="5372" max="5372" width="9.375" style="2" customWidth="1"/>
    <col min="5373" max="5373" width="9.25" style="2" customWidth="1"/>
    <col min="5374" max="5376" width="9" style="2"/>
    <col min="5377" max="5377" width="8" style="2" customWidth="1"/>
    <col min="5378" max="5378" width="9" style="2"/>
    <col min="5379" max="5379" width="19.5" style="2" customWidth="1"/>
    <col min="5380" max="5380" width="12.625" style="2" customWidth="1"/>
    <col min="5381" max="5623" width="9" style="2"/>
    <col min="5624" max="5624" width="3.375" style="2" customWidth="1"/>
    <col min="5625" max="5625" width="34.125" style="2" customWidth="1"/>
    <col min="5626" max="5626" width="8.125" style="2" customWidth="1"/>
    <col min="5627" max="5627" width="10.25" style="2" bestFit="1" customWidth="1"/>
    <col min="5628" max="5628" width="9.375" style="2" customWidth="1"/>
    <col min="5629" max="5629" width="9.25" style="2" customWidth="1"/>
    <col min="5630" max="5632" width="9" style="2"/>
    <col min="5633" max="5633" width="8" style="2" customWidth="1"/>
    <col min="5634" max="5634" width="9" style="2"/>
    <col min="5635" max="5635" width="19.5" style="2" customWidth="1"/>
    <col min="5636" max="5636" width="12.625" style="2" customWidth="1"/>
    <col min="5637" max="5879" width="9" style="2"/>
    <col min="5880" max="5880" width="3.375" style="2" customWidth="1"/>
    <col min="5881" max="5881" width="34.125" style="2" customWidth="1"/>
    <col min="5882" max="5882" width="8.125" style="2" customWidth="1"/>
    <col min="5883" max="5883" width="10.25" style="2" bestFit="1" customWidth="1"/>
    <col min="5884" max="5884" width="9.375" style="2" customWidth="1"/>
    <col min="5885" max="5885" width="9.25" style="2" customWidth="1"/>
    <col min="5886" max="5888" width="9" style="2"/>
    <col min="5889" max="5889" width="8" style="2" customWidth="1"/>
    <col min="5890" max="5890" width="9" style="2"/>
    <col min="5891" max="5891" width="19.5" style="2" customWidth="1"/>
    <col min="5892" max="5892" width="12.625" style="2" customWidth="1"/>
    <col min="5893" max="6135" width="9" style="2"/>
    <col min="6136" max="6136" width="3.375" style="2" customWidth="1"/>
    <col min="6137" max="6137" width="34.125" style="2" customWidth="1"/>
    <col min="6138" max="6138" width="8.125" style="2" customWidth="1"/>
    <col min="6139" max="6139" width="10.25" style="2" bestFit="1" customWidth="1"/>
    <col min="6140" max="6140" width="9.375" style="2" customWidth="1"/>
    <col min="6141" max="6141" width="9.25" style="2" customWidth="1"/>
    <col min="6142" max="6144" width="9" style="2"/>
    <col min="6145" max="6145" width="8" style="2" customWidth="1"/>
    <col min="6146" max="6146" width="9" style="2"/>
    <col min="6147" max="6147" width="19.5" style="2" customWidth="1"/>
    <col min="6148" max="6148" width="12.625" style="2" customWidth="1"/>
    <col min="6149" max="6391" width="9" style="2"/>
    <col min="6392" max="6392" width="3.375" style="2" customWidth="1"/>
    <col min="6393" max="6393" width="34.125" style="2" customWidth="1"/>
    <col min="6394" max="6394" width="8.125" style="2" customWidth="1"/>
    <col min="6395" max="6395" width="10.25" style="2" bestFit="1" customWidth="1"/>
    <col min="6396" max="6396" width="9.375" style="2" customWidth="1"/>
    <col min="6397" max="6397" width="9.25" style="2" customWidth="1"/>
    <col min="6398" max="6400" width="9" style="2"/>
    <col min="6401" max="6401" width="8" style="2" customWidth="1"/>
    <col min="6402" max="6402" width="9" style="2"/>
    <col min="6403" max="6403" width="19.5" style="2" customWidth="1"/>
    <col min="6404" max="6404" width="12.625" style="2" customWidth="1"/>
    <col min="6405" max="6647" width="9" style="2"/>
    <col min="6648" max="6648" width="3.375" style="2" customWidth="1"/>
    <col min="6649" max="6649" width="34.125" style="2" customWidth="1"/>
    <col min="6650" max="6650" width="8.125" style="2" customWidth="1"/>
    <col min="6651" max="6651" width="10.25" style="2" bestFit="1" customWidth="1"/>
    <col min="6652" max="6652" width="9.375" style="2" customWidth="1"/>
    <col min="6653" max="6653" width="9.25" style="2" customWidth="1"/>
    <col min="6654" max="6656" width="9" style="2"/>
    <col min="6657" max="6657" width="8" style="2" customWidth="1"/>
    <col min="6658" max="6658" width="9" style="2"/>
    <col min="6659" max="6659" width="19.5" style="2" customWidth="1"/>
    <col min="6660" max="6660" width="12.625" style="2" customWidth="1"/>
    <col min="6661" max="6903" width="9" style="2"/>
    <col min="6904" max="6904" width="3.375" style="2" customWidth="1"/>
    <col min="6905" max="6905" width="34.125" style="2" customWidth="1"/>
    <col min="6906" max="6906" width="8.125" style="2" customWidth="1"/>
    <col min="6907" max="6907" width="10.25" style="2" bestFit="1" customWidth="1"/>
    <col min="6908" max="6908" width="9.375" style="2" customWidth="1"/>
    <col min="6909" max="6909" width="9.25" style="2" customWidth="1"/>
    <col min="6910" max="6912" width="9" style="2"/>
    <col min="6913" max="6913" width="8" style="2" customWidth="1"/>
    <col min="6914" max="6914" width="9" style="2"/>
    <col min="6915" max="6915" width="19.5" style="2" customWidth="1"/>
    <col min="6916" max="6916" width="12.625" style="2" customWidth="1"/>
    <col min="6917" max="7159" width="9" style="2"/>
    <col min="7160" max="7160" width="3.375" style="2" customWidth="1"/>
    <col min="7161" max="7161" width="34.125" style="2" customWidth="1"/>
    <col min="7162" max="7162" width="8.125" style="2" customWidth="1"/>
    <col min="7163" max="7163" width="10.25" style="2" bestFit="1" customWidth="1"/>
    <col min="7164" max="7164" width="9.375" style="2" customWidth="1"/>
    <col min="7165" max="7165" width="9.25" style="2" customWidth="1"/>
    <col min="7166" max="7168" width="9" style="2"/>
    <col min="7169" max="7169" width="8" style="2" customWidth="1"/>
    <col min="7170" max="7170" width="9" style="2"/>
    <col min="7171" max="7171" width="19.5" style="2" customWidth="1"/>
    <col min="7172" max="7172" width="12.625" style="2" customWidth="1"/>
    <col min="7173" max="7415" width="9" style="2"/>
    <col min="7416" max="7416" width="3.375" style="2" customWidth="1"/>
    <col min="7417" max="7417" width="34.125" style="2" customWidth="1"/>
    <col min="7418" max="7418" width="8.125" style="2" customWidth="1"/>
    <col min="7419" max="7419" width="10.25" style="2" bestFit="1" customWidth="1"/>
    <col min="7420" max="7420" width="9.375" style="2" customWidth="1"/>
    <col min="7421" max="7421" width="9.25" style="2" customWidth="1"/>
    <col min="7422" max="7424" width="9" style="2"/>
    <col min="7425" max="7425" width="8" style="2" customWidth="1"/>
    <col min="7426" max="7426" width="9" style="2"/>
    <col min="7427" max="7427" width="19.5" style="2" customWidth="1"/>
    <col min="7428" max="7428" width="12.625" style="2" customWidth="1"/>
    <col min="7429" max="7671" width="9" style="2"/>
    <col min="7672" max="7672" width="3.375" style="2" customWidth="1"/>
    <col min="7673" max="7673" width="34.125" style="2" customWidth="1"/>
    <col min="7674" max="7674" width="8.125" style="2" customWidth="1"/>
    <col min="7675" max="7675" width="10.25" style="2" bestFit="1" customWidth="1"/>
    <col min="7676" max="7676" width="9.375" style="2" customWidth="1"/>
    <col min="7677" max="7677" width="9.25" style="2" customWidth="1"/>
    <col min="7678" max="7680" width="9" style="2"/>
    <col min="7681" max="7681" width="8" style="2" customWidth="1"/>
    <col min="7682" max="7682" width="9" style="2"/>
    <col min="7683" max="7683" width="19.5" style="2" customWidth="1"/>
    <col min="7684" max="7684" width="12.625" style="2" customWidth="1"/>
    <col min="7685" max="7927" width="9" style="2"/>
    <col min="7928" max="7928" width="3.375" style="2" customWidth="1"/>
    <col min="7929" max="7929" width="34.125" style="2" customWidth="1"/>
    <col min="7930" max="7930" width="8.125" style="2" customWidth="1"/>
    <col min="7931" max="7931" width="10.25" style="2" bestFit="1" customWidth="1"/>
    <col min="7932" max="7932" width="9.375" style="2" customWidth="1"/>
    <col min="7933" max="7933" width="9.25" style="2" customWidth="1"/>
    <col min="7934" max="7936" width="9" style="2"/>
    <col min="7937" max="7937" width="8" style="2" customWidth="1"/>
    <col min="7938" max="7938" width="9" style="2"/>
    <col min="7939" max="7939" width="19.5" style="2" customWidth="1"/>
    <col min="7940" max="7940" width="12.625" style="2" customWidth="1"/>
    <col min="7941" max="8183" width="9" style="2"/>
    <col min="8184" max="8184" width="3.375" style="2" customWidth="1"/>
    <col min="8185" max="8185" width="34.125" style="2" customWidth="1"/>
    <col min="8186" max="8186" width="8.125" style="2" customWidth="1"/>
    <col min="8187" max="8187" width="10.25" style="2" bestFit="1" customWidth="1"/>
    <col min="8188" max="8188" width="9.375" style="2" customWidth="1"/>
    <col min="8189" max="8189" width="9.25" style="2" customWidth="1"/>
    <col min="8190" max="8192" width="9" style="2"/>
    <col min="8193" max="8193" width="8" style="2" customWidth="1"/>
    <col min="8194" max="8194" width="9" style="2"/>
    <col min="8195" max="8195" width="19.5" style="2" customWidth="1"/>
    <col min="8196" max="8196" width="12.625" style="2" customWidth="1"/>
    <col min="8197" max="8439" width="9" style="2"/>
    <col min="8440" max="8440" width="3.375" style="2" customWidth="1"/>
    <col min="8441" max="8441" width="34.125" style="2" customWidth="1"/>
    <col min="8442" max="8442" width="8.125" style="2" customWidth="1"/>
    <col min="8443" max="8443" width="10.25" style="2" bestFit="1" customWidth="1"/>
    <col min="8444" max="8444" width="9.375" style="2" customWidth="1"/>
    <col min="8445" max="8445" width="9.25" style="2" customWidth="1"/>
    <col min="8446" max="8448" width="9" style="2"/>
    <col min="8449" max="8449" width="8" style="2" customWidth="1"/>
    <col min="8450" max="8450" width="9" style="2"/>
    <col min="8451" max="8451" width="19.5" style="2" customWidth="1"/>
    <col min="8452" max="8452" width="12.625" style="2" customWidth="1"/>
    <col min="8453" max="8695" width="9" style="2"/>
    <col min="8696" max="8696" width="3.375" style="2" customWidth="1"/>
    <col min="8697" max="8697" width="34.125" style="2" customWidth="1"/>
    <col min="8698" max="8698" width="8.125" style="2" customWidth="1"/>
    <col min="8699" max="8699" width="10.25" style="2" bestFit="1" customWidth="1"/>
    <col min="8700" max="8700" width="9.375" style="2" customWidth="1"/>
    <col min="8701" max="8701" width="9.25" style="2" customWidth="1"/>
    <col min="8702" max="8704" width="9" style="2"/>
    <col min="8705" max="8705" width="8" style="2" customWidth="1"/>
    <col min="8706" max="8706" width="9" style="2"/>
    <col min="8707" max="8707" width="19.5" style="2" customWidth="1"/>
    <col min="8708" max="8708" width="12.625" style="2" customWidth="1"/>
    <col min="8709" max="8951" width="9" style="2"/>
    <col min="8952" max="8952" width="3.375" style="2" customWidth="1"/>
    <col min="8953" max="8953" width="34.125" style="2" customWidth="1"/>
    <col min="8954" max="8954" width="8.125" style="2" customWidth="1"/>
    <col min="8955" max="8955" width="10.25" style="2" bestFit="1" customWidth="1"/>
    <col min="8956" max="8956" width="9.375" style="2" customWidth="1"/>
    <col min="8957" max="8957" width="9.25" style="2" customWidth="1"/>
    <col min="8958" max="8960" width="9" style="2"/>
    <col min="8961" max="8961" width="8" style="2" customWidth="1"/>
    <col min="8962" max="8962" width="9" style="2"/>
    <col min="8963" max="8963" width="19.5" style="2" customWidth="1"/>
    <col min="8964" max="8964" width="12.625" style="2" customWidth="1"/>
    <col min="8965" max="9207" width="9" style="2"/>
    <col min="9208" max="9208" width="3.375" style="2" customWidth="1"/>
    <col min="9209" max="9209" width="34.125" style="2" customWidth="1"/>
    <col min="9210" max="9210" width="8.125" style="2" customWidth="1"/>
    <col min="9211" max="9211" width="10.25" style="2" bestFit="1" customWidth="1"/>
    <col min="9212" max="9212" width="9.375" style="2" customWidth="1"/>
    <col min="9213" max="9213" width="9.25" style="2" customWidth="1"/>
    <col min="9214" max="9216" width="9" style="2"/>
    <col min="9217" max="9217" width="8" style="2" customWidth="1"/>
    <col min="9218" max="9218" width="9" style="2"/>
    <col min="9219" max="9219" width="19.5" style="2" customWidth="1"/>
    <col min="9220" max="9220" width="12.625" style="2" customWidth="1"/>
    <col min="9221" max="9463" width="9" style="2"/>
    <col min="9464" max="9464" width="3.375" style="2" customWidth="1"/>
    <col min="9465" max="9465" width="34.125" style="2" customWidth="1"/>
    <col min="9466" max="9466" width="8.125" style="2" customWidth="1"/>
    <col min="9467" max="9467" width="10.25" style="2" bestFit="1" customWidth="1"/>
    <col min="9468" max="9468" width="9.375" style="2" customWidth="1"/>
    <col min="9469" max="9469" width="9.25" style="2" customWidth="1"/>
    <col min="9470" max="9472" width="9" style="2"/>
    <col min="9473" max="9473" width="8" style="2" customWidth="1"/>
    <col min="9474" max="9474" width="9" style="2"/>
    <col min="9475" max="9475" width="19.5" style="2" customWidth="1"/>
    <col min="9476" max="9476" width="12.625" style="2" customWidth="1"/>
    <col min="9477" max="9719" width="9" style="2"/>
    <col min="9720" max="9720" width="3.375" style="2" customWidth="1"/>
    <col min="9721" max="9721" width="34.125" style="2" customWidth="1"/>
    <col min="9722" max="9722" width="8.125" style="2" customWidth="1"/>
    <col min="9723" max="9723" width="10.25" style="2" bestFit="1" customWidth="1"/>
    <col min="9724" max="9724" width="9.375" style="2" customWidth="1"/>
    <col min="9725" max="9725" width="9.25" style="2" customWidth="1"/>
    <col min="9726" max="9728" width="9" style="2"/>
    <col min="9729" max="9729" width="8" style="2" customWidth="1"/>
    <col min="9730" max="9730" width="9" style="2"/>
    <col min="9731" max="9731" width="19.5" style="2" customWidth="1"/>
    <col min="9732" max="9732" width="12.625" style="2" customWidth="1"/>
    <col min="9733" max="9975" width="9" style="2"/>
    <col min="9976" max="9976" width="3.375" style="2" customWidth="1"/>
    <col min="9977" max="9977" width="34.125" style="2" customWidth="1"/>
    <col min="9978" max="9978" width="8.125" style="2" customWidth="1"/>
    <col min="9979" max="9979" width="10.25" style="2" bestFit="1" customWidth="1"/>
    <col min="9980" max="9980" width="9.375" style="2" customWidth="1"/>
    <col min="9981" max="9981" width="9.25" style="2" customWidth="1"/>
    <col min="9982" max="9984" width="9" style="2"/>
    <col min="9985" max="9985" width="8" style="2" customWidth="1"/>
    <col min="9986" max="9986" width="9" style="2"/>
    <col min="9987" max="9987" width="19.5" style="2" customWidth="1"/>
    <col min="9988" max="9988" width="12.625" style="2" customWidth="1"/>
    <col min="9989" max="10231" width="9" style="2"/>
    <col min="10232" max="10232" width="3.375" style="2" customWidth="1"/>
    <col min="10233" max="10233" width="34.125" style="2" customWidth="1"/>
    <col min="10234" max="10234" width="8.125" style="2" customWidth="1"/>
    <col min="10235" max="10235" width="10.25" style="2" bestFit="1" customWidth="1"/>
    <col min="10236" max="10236" width="9.375" style="2" customWidth="1"/>
    <col min="10237" max="10237" width="9.25" style="2" customWidth="1"/>
    <col min="10238" max="10240" width="9" style="2"/>
    <col min="10241" max="10241" width="8" style="2" customWidth="1"/>
    <col min="10242" max="10242" width="9" style="2"/>
    <col min="10243" max="10243" width="19.5" style="2" customWidth="1"/>
    <col min="10244" max="10244" width="12.625" style="2" customWidth="1"/>
    <col min="10245" max="10487" width="9" style="2"/>
    <col min="10488" max="10488" width="3.375" style="2" customWidth="1"/>
    <col min="10489" max="10489" width="34.125" style="2" customWidth="1"/>
    <col min="10490" max="10490" width="8.125" style="2" customWidth="1"/>
    <col min="10491" max="10491" width="10.25" style="2" bestFit="1" customWidth="1"/>
    <col min="10492" max="10492" width="9.375" style="2" customWidth="1"/>
    <col min="10493" max="10493" width="9.25" style="2" customWidth="1"/>
    <col min="10494" max="10496" width="9" style="2"/>
    <col min="10497" max="10497" width="8" style="2" customWidth="1"/>
    <col min="10498" max="10498" width="9" style="2"/>
    <col min="10499" max="10499" width="19.5" style="2" customWidth="1"/>
    <col min="10500" max="10500" width="12.625" style="2" customWidth="1"/>
    <col min="10501" max="10743" width="9" style="2"/>
    <col min="10744" max="10744" width="3.375" style="2" customWidth="1"/>
    <col min="10745" max="10745" width="34.125" style="2" customWidth="1"/>
    <col min="10746" max="10746" width="8.125" style="2" customWidth="1"/>
    <col min="10747" max="10747" width="10.25" style="2" bestFit="1" customWidth="1"/>
    <col min="10748" max="10748" width="9.375" style="2" customWidth="1"/>
    <col min="10749" max="10749" width="9.25" style="2" customWidth="1"/>
    <col min="10750" max="10752" width="9" style="2"/>
    <col min="10753" max="10753" width="8" style="2" customWidth="1"/>
    <col min="10754" max="10754" width="9" style="2"/>
    <col min="10755" max="10755" width="19.5" style="2" customWidth="1"/>
    <col min="10756" max="10756" width="12.625" style="2" customWidth="1"/>
    <col min="10757" max="10999" width="9" style="2"/>
    <col min="11000" max="11000" width="3.375" style="2" customWidth="1"/>
    <col min="11001" max="11001" width="34.125" style="2" customWidth="1"/>
    <col min="11002" max="11002" width="8.125" style="2" customWidth="1"/>
    <col min="11003" max="11003" width="10.25" style="2" bestFit="1" customWidth="1"/>
    <col min="11004" max="11004" width="9.375" style="2" customWidth="1"/>
    <col min="11005" max="11005" width="9.25" style="2" customWidth="1"/>
    <col min="11006" max="11008" width="9" style="2"/>
    <col min="11009" max="11009" width="8" style="2" customWidth="1"/>
    <col min="11010" max="11010" width="9" style="2"/>
    <col min="11011" max="11011" width="19.5" style="2" customWidth="1"/>
    <col min="11012" max="11012" width="12.625" style="2" customWidth="1"/>
    <col min="11013" max="11255" width="9" style="2"/>
    <col min="11256" max="11256" width="3.375" style="2" customWidth="1"/>
    <col min="11257" max="11257" width="34.125" style="2" customWidth="1"/>
    <col min="11258" max="11258" width="8.125" style="2" customWidth="1"/>
    <col min="11259" max="11259" width="10.25" style="2" bestFit="1" customWidth="1"/>
    <col min="11260" max="11260" width="9.375" style="2" customWidth="1"/>
    <col min="11261" max="11261" width="9.25" style="2" customWidth="1"/>
    <col min="11262" max="11264" width="9" style="2"/>
    <col min="11265" max="11265" width="8" style="2" customWidth="1"/>
    <col min="11266" max="11266" width="9" style="2"/>
    <col min="11267" max="11267" width="19.5" style="2" customWidth="1"/>
    <col min="11268" max="11268" width="12.625" style="2" customWidth="1"/>
    <col min="11269" max="11511" width="9" style="2"/>
    <col min="11512" max="11512" width="3.375" style="2" customWidth="1"/>
    <col min="11513" max="11513" width="34.125" style="2" customWidth="1"/>
    <col min="11514" max="11514" width="8.125" style="2" customWidth="1"/>
    <col min="11515" max="11515" width="10.25" style="2" bestFit="1" customWidth="1"/>
    <col min="11516" max="11516" width="9.375" style="2" customWidth="1"/>
    <col min="11517" max="11517" width="9.25" style="2" customWidth="1"/>
    <col min="11518" max="11520" width="9" style="2"/>
    <col min="11521" max="11521" width="8" style="2" customWidth="1"/>
    <col min="11522" max="11522" width="9" style="2"/>
    <col min="11523" max="11523" width="19.5" style="2" customWidth="1"/>
    <col min="11524" max="11524" width="12.625" style="2" customWidth="1"/>
    <col min="11525" max="11767" width="9" style="2"/>
    <col min="11768" max="11768" width="3.375" style="2" customWidth="1"/>
    <col min="11769" max="11769" width="34.125" style="2" customWidth="1"/>
    <col min="11770" max="11770" width="8.125" style="2" customWidth="1"/>
    <col min="11771" max="11771" width="10.25" style="2" bestFit="1" customWidth="1"/>
    <col min="11772" max="11772" width="9.375" style="2" customWidth="1"/>
    <col min="11773" max="11773" width="9.25" style="2" customWidth="1"/>
    <col min="11774" max="11776" width="9" style="2"/>
    <col min="11777" max="11777" width="8" style="2" customWidth="1"/>
    <col min="11778" max="11778" width="9" style="2"/>
    <col min="11779" max="11779" width="19.5" style="2" customWidth="1"/>
    <col min="11780" max="11780" width="12.625" style="2" customWidth="1"/>
    <col min="11781" max="12023" width="9" style="2"/>
    <col min="12024" max="12024" width="3.375" style="2" customWidth="1"/>
    <col min="12025" max="12025" width="34.125" style="2" customWidth="1"/>
    <col min="12026" max="12026" width="8.125" style="2" customWidth="1"/>
    <col min="12027" max="12027" width="10.25" style="2" bestFit="1" customWidth="1"/>
    <col min="12028" max="12028" width="9.375" style="2" customWidth="1"/>
    <col min="12029" max="12029" width="9.25" style="2" customWidth="1"/>
    <col min="12030" max="12032" width="9" style="2"/>
    <col min="12033" max="12033" width="8" style="2" customWidth="1"/>
    <col min="12034" max="12034" width="9" style="2"/>
    <col min="12035" max="12035" width="19.5" style="2" customWidth="1"/>
    <col min="12036" max="12036" width="12.625" style="2" customWidth="1"/>
    <col min="12037" max="12279" width="9" style="2"/>
    <col min="12280" max="12280" width="3.375" style="2" customWidth="1"/>
    <col min="12281" max="12281" width="34.125" style="2" customWidth="1"/>
    <col min="12282" max="12282" width="8.125" style="2" customWidth="1"/>
    <col min="12283" max="12283" width="10.25" style="2" bestFit="1" customWidth="1"/>
    <col min="12284" max="12284" width="9.375" style="2" customWidth="1"/>
    <col min="12285" max="12285" width="9.25" style="2" customWidth="1"/>
    <col min="12286" max="12288" width="9" style="2"/>
    <col min="12289" max="12289" width="8" style="2" customWidth="1"/>
    <col min="12290" max="12290" width="9" style="2"/>
    <col min="12291" max="12291" width="19.5" style="2" customWidth="1"/>
    <col min="12292" max="12292" width="12.625" style="2" customWidth="1"/>
    <col min="12293" max="12535" width="9" style="2"/>
    <col min="12536" max="12536" width="3.375" style="2" customWidth="1"/>
    <col min="12537" max="12537" width="34.125" style="2" customWidth="1"/>
    <col min="12538" max="12538" width="8.125" style="2" customWidth="1"/>
    <col min="12539" max="12539" width="10.25" style="2" bestFit="1" customWidth="1"/>
    <col min="12540" max="12540" width="9.375" style="2" customWidth="1"/>
    <col min="12541" max="12541" width="9.25" style="2" customWidth="1"/>
    <col min="12542" max="12544" width="9" style="2"/>
    <col min="12545" max="12545" width="8" style="2" customWidth="1"/>
    <col min="12546" max="12546" width="9" style="2"/>
    <col min="12547" max="12547" width="19.5" style="2" customWidth="1"/>
    <col min="12548" max="12548" width="12.625" style="2" customWidth="1"/>
    <col min="12549" max="12791" width="9" style="2"/>
    <col min="12792" max="12792" width="3.375" style="2" customWidth="1"/>
    <col min="12793" max="12793" width="34.125" style="2" customWidth="1"/>
    <col min="12794" max="12794" width="8.125" style="2" customWidth="1"/>
    <col min="12795" max="12795" width="10.25" style="2" bestFit="1" customWidth="1"/>
    <col min="12796" max="12796" width="9.375" style="2" customWidth="1"/>
    <col min="12797" max="12797" width="9.25" style="2" customWidth="1"/>
    <col min="12798" max="12800" width="9" style="2"/>
    <col min="12801" max="12801" width="8" style="2" customWidth="1"/>
    <col min="12802" max="12802" width="9" style="2"/>
    <col min="12803" max="12803" width="19.5" style="2" customWidth="1"/>
    <col min="12804" max="12804" width="12.625" style="2" customWidth="1"/>
    <col min="12805" max="13047" width="9" style="2"/>
    <col min="13048" max="13048" width="3.375" style="2" customWidth="1"/>
    <col min="13049" max="13049" width="34.125" style="2" customWidth="1"/>
    <col min="13050" max="13050" width="8.125" style="2" customWidth="1"/>
    <col min="13051" max="13051" width="10.25" style="2" bestFit="1" customWidth="1"/>
    <col min="13052" max="13052" width="9.375" style="2" customWidth="1"/>
    <col min="13053" max="13053" width="9.25" style="2" customWidth="1"/>
    <col min="13054" max="13056" width="9" style="2"/>
    <col min="13057" max="13057" width="8" style="2" customWidth="1"/>
    <col min="13058" max="13058" width="9" style="2"/>
    <col min="13059" max="13059" width="19.5" style="2" customWidth="1"/>
    <col min="13060" max="13060" width="12.625" style="2" customWidth="1"/>
    <col min="13061" max="13303" width="9" style="2"/>
    <col min="13304" max="13304" width="3.375" style="2" customWidth="1"/>
    <col min="13305" max="13305" width="34.125" style="2" customWidth="1"/>
    <col min="13306" max="13306" width="8.125" style="2" customWidth="1"/>
    <col min="13307" max="13307" width="10.25" style="2" bestFit="1" customWidth="1"/>
    <col min="13308" max="13308" width="9.375" style="2" customWidth="1"/>
    <col min="13309" max="13309" width="9.25" style="2" customWidth="1"/>
    <col min="13310" max="13312" width="9" style="2"/>
    <col min="13313" max="13313" width="8" style="2" customWidth="1"/>
    <col min="13314" max="13314" width="9" style="2"/>
    <col min="13315" max="13315" width="19.5" style="2" customWidth="1"/>
    <col min="13316" max="13316" width="12.625" style="2" customWidth="1"/>
    <col min="13317" max="13559" width="9" style="2"/>
    <col min="13560" max="13560" width="3.375" style="2" customWidth="1"/>
    <col min="13561" max="13561" width="34.125" style="2" customWidth="1"/>
    <col min="13562" max="13562" width="8.125" style="2" customWidth="1"/>
    <col min="13563" max="13563" width="10.25" style="2" bestFit="1" customWidth="1"/>
    <col min="13564" max="13564" width="9.375" style="2" customWidth="1"/>
    <col min="13565" max="13565" width="9.25" style="2" customWidth="1"/>
    <col min="13566" max="13568" width="9" style="2"/>
    <col min="13569" max="13569" width="8" style="2" customWidth="1"/>
    <col min="13570" max="13570" width="9" style="2"/>
    <col min="13571" max="13571" width="19.5" style="2" customWidth="1"/>
    <col min="13572" max="13572" width="12.625" style="2" customWidth="1"/>
    <col min="13573" max="13815" width="9" style="2"/>
    <col min="13816" max="13816" width="3.375" style="2" customWidth="1"/>
    <col min="13817" max="13817" width="34.125" style="2" customWidth="1"/>
    <col min="13818" max="13818" width="8.125" style="2" customWidth="1"/>
    <col min="13819" max="13819" width="10.25" style="2" bestFit="1" customWidth="1"/>
    <col min="13820" max="13820" width="9.375" style="2" customWidth="1"/>
    <col min="13821" max="13821" width="9.25" style="2" customWidth="1"/>
    <col min="13822" max="13824" width="9" style="2"/>
    <col min="13825" max="13825" width="8" style="2" customWidth="1"/>
    <col min="13826" max="13826" width="9" style="2"/>
    <col min="13827" max="13827" width="19.5" style="2" customWidth="1"/>
    <col min="13828" max="13828" width="12.625" style="2" customWidth="1"/>
    <col min="13829" max="14071" width="9" style="2"/>
    <col min="14072" max="14072" width="3.375" style="2" customWidth="1"/>
    <col min="14073" max="14073" width="34.125" style="2" customWidth="1"/>
    <col min="14074" max="14074" width="8.125" style="2" customWidth="1"/>
    <col min="14075" max="14075" width="10.25" style="2" bestFit="1" customWidth="1"/>
    <col min="14076" max="14076" width="9.375" style="2" customWidth="1"/>
    <col min="14077" max="14077" width="9.25" style="2" customWidth="1"/>
    <col min="14078" max="14080" width="9" style="2"/>
    <col min="14081" max="14081" width="8" style="2" customWidth="1"/>
    <col min="14082" max="14082" width="9" style="2"/>
    <col min="14083" max="14083" width="19.5" style="2" customWidth="1"/>
    <col min="14084" max="14084" width="12.625" style="2" customWidth="1"/>
    <col min="14085" max="14327" width="9" style="2"/>
    <col min="14328" max="14328" width="3.375" style="2" customWidth="1"/>
    <col min="14329" max="14329" width="34.125" style="2" customWidth="1"/>
    <col min="14330" max="14330" width="8.125" style="2" customWidth="1"/>
    <col min="14331" max="14331" width="10.25" style="2" bestFit="1" customWidth="1"/>
    <col min="14332" max="14332" width="9.375" style="2" customWidth="1"/>
    <col min="14333" max="14333" width="9.25" style="2" customWidth="1"/>
    <col min="14334" max="14336" width="9" style="2"/>
    <col min="14337" max="14337" width="8" style="2" customWidth="1"/>
    <col min="14338" max="14338" width="9" style="2"/>
    <col min="14339" max="14339" width="19.5" style="2" customWidth="1"/>
    <col min="14340" max="14340" width="12.625" style="2" customWidth="1"/>
    <col min="14341" max="14583" width="9" style="2"/>
    <col min="14584" max="14584" width="3.375" style="2" customWidth="1"/>
    <col min="14585" max="14585" width="34.125" style="2" customWidth="1"/>
    <col min="14586" max="14586" width="8.125" style="2" customWidth="1"/>
    <col min="14587" max="14587" width="10.25" style="2" bestFit="1" customWidth="1"/>
    <col min="14588" max="14588" width="9.375" style="2" customWidth="1"/>
    <col min="14589" max="14589" width="9.25" style="2" customWidth="1"/>
    <col min="14590" max="14592" width="9" style="2"/>
    <col min="14593" max="14593" width="8" style="2" customWidth="1"/>
    <col min="14594" max="14594" width="9" style="2"/>
    <col min="14595" max="14595" width="19.5" style="2" customWidth="1"/>
    <col min="14596" max="14596" width="12.625" style="2" customWidth="1"/>
    <col min="14597" max="14839" width="9" style="2"/>
    <col min="14840" max="14840" width="3.375" style="2" customWidth="1"/>
    <col min="14841" max="14841" width="34.125" style="2" customWidth="1"/>
    <col min="14842" max="14842" width="8.125" style="2" customWidth="1"/>
    <col min="14843" max="14843" width="10.25" style="2" bestFit="1" customWidth="1"/>
    <col min="14844" max="14844" width="9.375" style="2" customWidth="1"/>
    <col min="14845" max="14845" width="9.25" style="2" customWidth="1"/>
    <col min="14846" max="14848" width="9" style="2"/>
    <col min="14849" max="14849" width="8" style="2" customWidth="1"/>
    <col min="14850" max="14850" width="9" style="2"/>
    <col min="14851" max="14851" width="19.5" style="2" customWidth="1"/>
    <col min="14852" max="14852" width="12.625" style="2" customWidth="1"/>
    <col min="14853" max="15095" width="9" style="2"/>
    <col min="15096" max="15096" width="3.375" style="2" customWidth="1"/>
    <col min="15097" max="15097" width="34.125" style="2" customWidth="1"/>
    <col min="15098" max="15098" width="8.125" style="2" customWidth="1"/>
    <col min="15099" max="15099" width="10.25" style="2" bestFit="1" customWidth="1"/>
    <col min="15100" max="15100" width="9.375" style="2" customWidth="1"/>
    <col min="15101" max="15101" width="9.25" style="2" customWidth="1"/>
    <col min="15102" max="15104" width="9" style="2"/>
    <col min="15105" max="15105" width="8" style="2" customWidth="1"/>
    <col min="15106" max="15106" width="9" style="2"/>
    <col min="15107" max="15107" width="19.5" style="2" customWidth="1"/>
    <col min="15108" max="15108" width="12.625" style="2" customWidth="1"/>
    <col min="15109" max="15351" width="9" style="2"/>
    <col min="15352" max="15352" width="3.375" style="2" customWidth="1"/>
    <col min="15353" max="15353" width="34.125" style="2" customWidth="1"/>
    <col min="15354" max="15354" width="8.125" style="2" customWidth="1"/>
    <col min="15355" max="15355" width="10.25" style="2" bestFit="1" customWidth="1"/>
    <col min="15356" max="15356" width="9.375" style="2" customWidth="1"/>
    <col min="15357" max="15357" width="9.25" style="2" customWidth="1"/>
    <col min="15358" max="15360" width="9" style="2"/>
    <col min="15361" max="15361" width="8" style="2" customWidth="1"/>
    <col min="15362" max="15362" width="9" style="2"/>
    <col min="15363" max="15363" width="19.5" style="2" customWidth="1"/>
    <col min="15364" max="15364" width="12.625" style="2" customWidth="1"/>
    <col min="15365" max="15607" width="9" style="2"/>
    <col min="15608" max="15608" width="3.375" style="2" customWidth="1"/>
    <col min="15609" max="15609" width="34.125" style="2" customWidth="1"/>
    <col min="15610" max="15610" width="8.125" style="2" customWidth="1"/>
    <col min="15611" max="15611" width="10.25" style="2" bestFit="1" customWidth="1"/>
    <col min="15612" max="15612" width="9.375" style="2" customWidth="1"/>
    <col min="15613" max="15613" width="9.25" style="2" customWidth="1"/>
    <col min="15614" max="15616" width="9" style="2"/>
    <col min="15617" max="15617" width="8" style="2" customWidth="1"/>
    <col min="15618" max="15618" width="9" style="2"/>
    <col min="15619" max="15619" width="19.5" style="2" customWidth="1"/>
    <col min="15620" max="15620" width="12.625" style="2" customWidth="1"/>
    <col min="15621" max="15863" width="9" style="2"/>
    <col min="15864" max="15864" width="3.375" style="2" customWidth="1"/>
    <col min="15865" max="15865" width="34.125" style="2" customWidth="1"/>
    <col min="15866" max="15866" width="8.125" style="2" customWidth="1"/>
    <col min="15867" max="15867" width="10.25" style="2" bestFit="1" customWidth="1"/>
    <col min="15868" max="15868" width="9.375" style="2" customWidth="1"/>
    <col min="15869" max="15869" width="9.25" style="2" customWidth="1"/>
    <col min="15870" max="15872" width="9" style="2"/>
    <col min="15873" max="15873" width="8" style="2" customWidth="1"/>
    <col min="15874" max="15874" width="9" style="2"/>
    <col min="15875" max="15875" width="19.5" style="2" customWidth="1"/>
    <col min="15876" max="15876" width="12.625" style="2" customWidth="1"/>
    <col min="15877" max="16119" width="9" style="2"/>
    <col min="16120" max="16120" width="3.375" style="2" customWidth="1"/>
    <col min="16121" max="16121" width="34.125" style="2" customWidth="1"/>
    <col min="16122" max="16122" width="8.125" style="2" customWidth="1"/>
    <col min="16123" max="16123" width="10.25" style="2" bestFit="1" customWidth="1"/>
    <col min="16124" max="16124" width="9.375" style="2" customWidth="1"/>
    <col min="16125" max="16125" width="9.25" style="2" customWidth="1"/>
    <col min="16126" max="16128" width="9" style="2"/>
    <col min="16129" max="16129" width="8" style="2" customWidth="1"/>
    <col min="16130" max="16130" width="9" style="2"/>
    <col min="16131" max="16131" width="19.5" style="2" customWidth="1"/>
    <col min="16132" max="16132" width="12.625" style="2" customWidth="1"/>
    <col min="16133" max="16384" width="9" style="2"/>
  </cols>
  <sheetData>
    <row r="1" spans="1:7" ht="27" customHeight="1" x14ac:dyDescent="0.65">
      <c r="A1" s="71" t="s">
        <v>29</v>
      </c>
      <c r="B1" s="71"/>
      <c r="C1" s="71"/>
      <c r="D1" s="71"/>
      <c r="F1" s="3" t="s">
        <v>0</v>
      </c>
    </row>
    <row r="2" spans="1:7" s="7" customFormat="1" ht="87" customHeight="1" x14ac:dyDescent="0.25">
      <c r="A2" s="70" t="s">
        <v>1</v>
      </c>
      <c r="B2" s="70"/>
      <c r="C2" s="4" t="s">
        <v>2</v>
      </c>
      <c r="D2" s="4" t="s">
        <v>3</v>
      </c>
      <c r="E2" s="6" t="s">
        <v>6</v>
      </c>
      <c r="F2" s="6" t="s">
        <v>7</v>
      </c>
      <c r="G2" s="6" t="s">
        <v>8</v>
      </c>
    </row>
    <row r="3" spans="1:7" s="7" customFormat="1" ht="24" customHeight="1" x14ac:dyDescent="0.25">
      <c r="A3" s="8">
        <v>1</v>
      </c>
      <c r="B3" s="8" t="s">
        <v>9</v>
      </c>
      <c r="C3" s="9"/>
      <c r="D3" s="9">
        <v>787754</v>
      </c>
      <c r="E3" s="11"/>
      <c r="F3" s="11"/>
      <c r="G3" s="11"/>
    </row>
    <row r="4" spans="1:7" s="7" customFormat="1" ht="24" customHeight="1" x14ac:dyDescent="0.25">
      <c r="A4" s="8">
        <v>2</v>
      </c>
      <c r="B4" s="8" t="s">
        <v>10</v>
      </c>
      <c r="C4" s="9">
        <v>405</v>
      </c>
      <c r="D4" s="9">
        <v>549838</v>
      </c>
      <c r="E4" s="10">
        <v>171</v>
      </c>
      <c r="F4" s="10">
        <f t="shared" ref="F4:F11" si="0">D4/E4</f>
        <v>3215.4269005847955</v>
      </c>
      <c r="G4" s="10">
        <f>D4/365</f>
        <v>1506.4054794520548</v>
      </c>
    </row>
    <row r="5" spans="1:7" s="7" customFormat="1" ht="24" customHeight="1" x14ac:dyDescent="0.25">
      <c r="A5" s="8">
        <v>3</v>
      </c>
      <c r="B5" s="8" t="s">
        <v>11</v>
      </c>
      <c r="C5" s="9">
        <v>395</v>
      </c>
      <c r="D5" s="9">
        <v>224661</v>
      </c>
      <c r="E5" s="10">
        <v>186</v>
      </c>
      <c r="F5" s="10">
        <f t="shared" si="0"/>
        <v>1207.8548387096773</v>
      </c>
      <c r="G5" s="10">
        <f t="shared" ref="G5:G11" si="1">D5/365</f>
        <v>615.50958904109586</v>
      </c>
    </row>
    <row r="6" spans="1:7" s="7" customFormat="1" ht="24" customHeight="1" x14ac:dyDescent="0.25">
      <c r="A6" s="8">
        <v>4</v>
      </c>
      <c r="B6" s="8" t="s">
        <v>12</v>
      </c>
      <c r="C6" s="10"/>
      <c r="D6" s="9">
        <v>122000</v>
      </c>
      <c r="E6" s="10">
        <v>178</v>
      </c>
      <c r="F6" s="10">
        <f t="shared" si="0"/>
        <v>685.39325842696633</v>
      </c>
      <c r="G6" s="10">
        <f t="shared" si="1"/>
        <v>334.24657534246575</v>
      </c>
    </row>
    <row r="7" spans="1:7" s="7" customFormat="1" ht="24" customHeight="1" x14ac:dyDescent="0.25">
      <c r="A7" s="8">
        <v>5</v>
      </c>
      <c r="B7" s="8" t="s">
        <v>13</v>
      </c>
      <c r="C7" s="9">
        <v>405</v>
      </c>
      <c r="D7" s="9">
        <v>73688</v>
      </c>
      <c r="E7" s="10">
        <v>171</v>
      </c>
      <c r="F7" s="10">
        <f t="shared" si="0"/>
        <v>430.92397660818716</v>
      </c>
      <c r="G7" s="10">
        <f t="shared" si="1"/>
        <v>201.88493150684931</v>
      </c>
    </row>
    <row r="8" spans="1:7" s="7" customFormat="1" ht="24" customHeight="1" x14ac:dyDescent="0.25">
      <c r="A8" s="8">
        <v>6</v>
      </c>
      <c r="B8" s="8" t="s">
        <v>14</v>
      </c>
      <c r="C8" s="9">
        <v>800</v>
      </c>
      <c r="D8" s="9">
        <v>39721</v>
      </c>
      <c r="E8" s="10">
        <v>178</v>
      </c>
      <c r="F8" s="10">
        <f t="shared" si="0"/>
        <v>223.15168539325842</v>
      </c>
      <c r="G8" s="10">
        <f t="shared" si="1"/>
        <v>108.82465753424657</v>
      </c>
    </row>
    <row r="9" spans="1:7" s="7" customFormat="1" ht="24" customHeight="1" x14ac:dyDescent="0.25">
      <c r="A9" s="8">
        <v>7</v>
      </c>
      <c r="B9" s="8" t="s">
        <v>15</v>
      </c>
      <c r="C9" s="12">
        <v>9582</v>
      </c>
      <c r="D9" s="10">
        <v>15000</v>
      </c>
      <c r="E9" s="10">
        <v>171</v>
      </c>
      <c r="F9" s="10">
        <f t="shared" si="0"/>
        <v>87.719298245614041</v>
      </c>
      <c r="G9" s="10">
        <f t="shared" si="1"/>
        <v>41.095890410958901</v>
      </c>
    </row>
    <row r="10" spans="1:7" s="7" customFormat="1" ht="24" customHeight="1" x14ac:dyDescent="0.25">
      <c r="A10" s="8">
        <v>8</v>
      </c>
      <c r="B10" s="8" t="s">
        <v>16</v>
      </c>
      <c r="C10" s="12">
        <v>9582</v>
      </c>
      <c r="D10" s="10">
        <v>50000</v>
      </c>
      <c r="E10" s="10">
        <v>171</v>
      </c>
      <c r="F10" s="10">
        <f t="shared" si="0"/>
        <v>292.39766081871346</v>
      </c>
      <c r="G10" s="10">
        <f t="shared" si="1"/>
        <v>136.98630136986301</v>
      </c>
    </row>
    <row r="11" spans="1:7" s="7" customFormat="1" ht="24" customHeight="1" x14ac:dyDescent="0.25">
      <c r="A11" s="8">
        <v>9</v>
      </c>
      <c r="B11" s="14" t="s">
        <v>17</v>
      </c>
      <c r="C11" s="14"/>
      <c r="D11" s="15">
        <v>1140000</v>
      </c>
      <c r="E11" s="16">
        <v>182</v>
      </c>
      <c r="F11" s="15">
        <f t="shared" si="0"/>
        <v>6263.7362637362639</v>
      </c>
      <c r="G11" s="15">
        <f t="shared" si="1"/>
        <v>3123.2876712328766</v>
      </c>
    </row>
    <row r="12" spans="1:7" s="7" customFormat="1" ht="23.25" customHeight="1" x14ac:dyDescent="0.25"/>
    <row r="14" spans="1:7" ht="58.5" x14ac:dyDescent="0.65">
      <c r="B14" s="17" t="s">
        <v>18</v>
      </c>
      <c r="C14" s="18" t="s">
        <v>19</v>
      </c>
      <c r="D14" s="18" t="s">
        <v>20</v>
      </c>
    </row>
    <row r="15" spans="1:7" x14ac:dyDescent="0.65">
      <c r="B15" s="19" t="s">
        <v>21</v>
      </c>
      <c r="C15" s="20">
        <v>52</v>
      </c>
      <c r="D15" s="20">
        <f>C15/12*9</f>
        <v>39</v>
      </c>
    </row>
    <row r="16" spans="1:7" x14ac:dyDescent="0.65">
      <c r="B16" s="19" t="s">
        <v>22</v>
      </c>
      <c r="C16" s="20">
        <v>52</v>
      </c>
      <c r="D16" s="20">
        <f t="shared" ref="D16" si="2">C16/12*9</f>
        <v>39</v>
      </c>
    </row>
    <row r="17" spans="2:4" x14ac:dyDescent="0.65">
      <c r="B17" s="19" t="s">
        <v>23</v>
      </c>
      <c r="C17" s="20">
        <v>25</v>
      </c>
      <c r="D17" s="20">
        <v>19</v>
      </c>
    </row>
    <row r="18" spans="2:4" x14ac:dyDescent="0.65">
      <c r="B18" s="19" t="s">
        <v>24</v>
      </c>
      <c r="C18" s="20">
        <v>20</v>
      </c>
      <c r="D18" s="20">
        <v>7</v>
      </c>
    </row>
    <row r="19" spans="2:4" x14ac:dyDescent="0.65">
      <c r="B19" s="19" t="s">
        <v>25</v>
      </c>
      <c r="C19" s="20">
        <v>30</v>
      </c>
      <c r="D19" s="20">
        <v>90</v>
      </c>
    </row>
    <row r="20" spans="2:4" x14ac:dyDescent="0.65">
      <c r="B20" s="20" t="s">
        <v>26</v>
      </c>
      <c r="C20" s="20">
        <f>SUM(C15:C19)</f>
        <v>179</v>
      </c>
      <c r="D20" s="20">
        <f>SUM(D15:D19)</f>
        <v>194</v>
      </c>
    </row>
    <row r="21" spans="2:4" x14ac:dyDescent="0.65">
      <c r="B21" s="2" t="s">
        <v>27</v>
      </c>
      <c r="C21" s="21">
        <f>365-C20</f>
        <v>186</v>
      </c>
      <c r="D21" s="21">
        <f>365-D20</f>
        <v>171</v>
      </c>
    </row>
  </sheetData>
  <mergeCells count="2">
    <mergeCell ref="A2:B2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42"/>
  <sheetViews>
    <sheetView rightToLeft="1" topLeftCell="A19" zoomScaleNormal="100" workbookViewId="0">
      <selection activeCell="E78" sqref="E78:E79"/>
    </sheetView>
  </sheetViews>
  <sheetFormatPr defaultRowHeight="15" x14ac:dyDescent="0.25"/>
  <cols>
    <col min="3" max="3" width="12.75" customWidth="1"/>
    <col min="4" max="4" width="23.625" customWidth="1"/>
  </cols>
  <sheetData>
    <row r="1" spans="1:10" x14ac:dyDescent="0.25">
      <c r="A1" s="22"/>
    </row>
    <row r="2" spans="1:10" ht="15.75" thickBot="1" x14ac:dyDescent="0.3"/>
    <row r="3" spans="1:10" ht="31.5" customHeight="1" thickTop="1" x14ac:dyDescent="0.85">
      <c r="A3" s="134" t="s">
        <v>228</v>
      </c>
      <c r="B3" s="135"/>
      <c r="C3" s="135"/>
      <c r="D3" s="136"/>
      <c r="E3" s="137" t="s">
        <v>30</v>
      </c>
      <c r="F3" s="138"/>
      <c r="G3" s="138"/>
      <c r="H3" s="138"/>
      <c r="I3" s="138"/>
      <c r="J3" s="139"/>
    </row>
    <row r="4" spans="1:10" ht="49.5" x14ac:dyDescent="0.25">
      <c r="A4" s="23" t="s">
        <v>31</v>
      </c>
      <c r="B4" s="140" t="s">
        <v>32</v>
      </c>
      <c r="C4" s="140"/>
      <c r="D4" s="141"/>
      <c r="E4" s="24" t="s">
        <v>33</v>
      </c>
      <c r="F4" s="25" t="s">
        <v>34</v>
      </c>
      <c r="G4" s="26" t="s">
        <v>35</v>
      </c>
      <c r="H4" s="25" t="s">
        <v>36</v>
      </c>
      <c r="I4" s="27" t="s">
        <v>37</v>
      </c>
      <c r="J4" s="28" t="s">
        <v>38</v>
      </c>
    </row>
    <row r="5" spans="1:10" ht="22.5" x14ac:dyDescent="0.25">
      <c r="A5" s="29">
        <v>1</v>
      </c>
      <c r="B5" s="142" t="s">
        <v>39</v>
      </c>
      <c r="C5" s="143"/>
      <c r="D5" s="144"/>
      <c r="E5" s="30">
        <f t="shared" ref="E5:I5" si="0">E6+E86</f>
        <v>1047904</v>
      </c>
      <c r="F5" s="31">
        <f t="shared" si="0"/>
        <v>35900</v>
      </c>
      <c r="G5" s="31">
        <f t="shared" si="0"/>
        <v>106928</v>
      </c>
      <c r="H5" s="31">
        <f t="shared" si="0"/>
        <v>14000</v>
      </c>
      <c r="I5" s="32">
        <f t="shared" si="0"/>
        <v>120400</v>
      </c>
      <c r="J5" s="33">
        <f>SUM(E5:I5)</f>
        <v>1325132</v>
      </c>
    </row>
    <row r="6" spans="1:10" ht="22.5" x14ac:dyDescent="0.25">
      <c r="A6" s="34">
        <v>2</v>
      </c>
      <c r="B6" s="145" t="s">
        <v>40</v>
      </c>
      <c r="C6" s="146"/>
      <c r="D6" s="147"/>
      <c r="E6" s="35">
        <f t="shared" ref="E6:J6" si="1">SUM(E7:E85)</f>
        <v>787754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7">
        <f>SUM(I7:I85)</f>
        <v>0</v>
      </c>
      <c r="J6" s="38">
        <f t="shared" si="1"/>
        <v>787754</v>
      </c>
    </row>
    <row r="7" spans="1:10" ht="22.5" customHeight="1" x14ac:dyDescent="0.25">
      <c r="A7" s="39">
        <v>3</v>
      </c>
      <c r="B7" s="115" t="s">
        <v>41</v>
      </c>
      <c r="C7" s="110" t="s">
        <v>42</v>
      </c>
      <c r="D7" s="111"/>
      <c r="E7" s="78">
        <v>549838</v>
      </c>
      <c r="F7" s="74"/>
      <c r="G7" s="74"/>
      <c r="H7" s="74"/>
      <c r="I7" s="74"/>
      <c r="J7" s="72">
        <f>SUM(E7:I30)</f>
        <v>549838</v>
      </c>
    </row>
    <row r="8" spans="1:10" ht="22.5" customHeight="1" x14ac:dyDescent="0.25">
      <c r="A8" s="39">
        <v>4</v>
      </c>
      <c r="B8" s="115"/>
      <c r="C8" s="110" t="s">
        <v>43</v>
      </c>
      <c r="D8" s="111"/>
      <c r="E8" s="80"/>
      <c r="F8" s="75"/>
      <c r="G8" s="75"/>
      <c r="H8" s="75"/>
      <c r="I8" s="75"/>
      <c r="J8" s="77"/>
    </row>
    <row r="9" spans="1:10" ht="22.5" customHeight="1" x14ac:dyDescent="0.25">
      <c r="A9" s="39">
        <v>5</v>
      </c>
      <c r="B9" s="115"/>
      <c r="C9" s="110" t="s">
        <v>44</v>
      </c>
      <c r="D9" s="111"/>
      <c r="E9" s="80"/>
      <c r="F9" s="75"/>
      <c r="G9" s="75"/>
      <c r="H9" s="75"/>
      <c r="I9" s="75"/>
      <c r="J9" s="77"/>
    </row>
    <row r="10" spans="1:10" ht="22.5" customHeight="1" x14ac:dyDescent="0.25">
      <c r="A10" s="39">
        <v>6</v>
      </c>
      <c r="B10" s="115"/>
      <c r="C10" s="110" t="s">
        <v>45</v>
      </c>
      <c r="D10" s="111"/>
      <c r="E10" s="80"/>
      <c r="F10" s="75"/>
      <c r="G10" s="75"/>
      <c r="H10" s="75"/>
      <c r="I10" s="75"/>
      <c r="J10" s="77"/>
    </row>
    <row r="11" spans="1:10" ht="22.5" customHeight="1" x14ac:dyDescent="0.25">
      <c r="A11" s="39">
        <v>7</v>
      </c>
      <c r="B11" s="115"/>
      <c r="C11" s="110" t="s">
        <v>46</v>
      </c>
      <c r="D11" s="111"/>
      <c r="E11" s="80"/>
      <c r="F11" s="75"/>
      <c r="G11" s="75"/>
      <c r="H11" s="75"/>
      <c r="I11" s="75"/>
      <c r="J11" s="77"/>
    </row>
    <row r="12" spans="1:10" ht="22.5" customHeight="1" x14ac:dyDescent="0.25">
      <c r="A12" s="39">
        <v>8</v>
      </c>
      <c r="B12" s="115"/>
      <c r="C12" s="110" t="s">
        <v>47</v>
      </c>
      <c r="D12" s="111"/>
      <c r="E12" s="80"/>
      <c r="F12" s="75"/>
      <c r="G12" s="75"/>
      <c r="H12" s="75"/>
      <c r="I12" s="75"/>
      <c r="J12" s="77"/>
    </row>
    <row r="13" spans="1:10" ht="22.5" customHeight="1" x14ac:dyDescent="0.25">
      <c r="A13" s="39">
        <v>9</v>
      </c>
      <c r="B13" s="115"/>
      <c r="C13" s="110" t="s">
        <v>48</v>
      </c>
      <c r="D13" s="111"/>
      <c r="E13" s="80"/>
      <c r="F13" s="75"/>
      <c r="G13" s="75"/>
      <c r="H13" s="75"/>
      <c r="I13" s="75"/>
      <c r="J13" s="77"/>
    </row>
    <row r="14" spans="1:10" ht="22.5" customHeight="1" x14ac:dyDescent="0.25">
      <c r="A14" s="44" t="s">
        <v>49</v>
      </c>
      <c r="B14" s="116"/>
      <c r="C14" s="128" t="s">
        <v>50</v>
      </c>
      <c r="D14" s="58" t="s">
        <v>51</v>
      </c>
      <c r="E14" s="80"/>
      <c r="F14" s="75"/>
      <c r="G14" s="75"/>
      <c r="H14" s="75"/>
      <c r="I14" s="75"/>
      <c r="J14" s="77"/>
    </row>
    <row r="15" spans="1:10" ht="22.5" customHeight="1" x14ac:dyDescent="0.25">
      <c r="A15" s="44" t="s">
        <v>52</v>
      </c>
      <c r="B15" s="116"/>
      <c r="C15" s="129"/>
      <c r="D15" s="59" t="s">
        <v>53</v>
      </c>
      <c r="E15" s="80"/>
      <c r="F15" s="75"/>
      <c r="G15" s="75"/>
      <c r="H15" s="75"/>
      <c r="I15" s="75"/>
      <c r="J15" s="77"/>
    </row>
    <row r="16" spans="1:10" ht="22.5" customHeight="1" x14ac:dyDescent="0.25">
      <c r="A16" s="44" t="s">
        <v>54</v>
      </c>
      <c r="B16" s="116"/>
      <c r="C16" s="129"/>
      <c r="D16" s="59" t="s">
        <v>55</v>
      </c>
      <c r="E16" s="80"/>
      <c r="F16" s="75"/>
      <c r="G16" s="75"/>
      <c r="H16" s="75"/>
      <c r="I16" s="75"/>
      <c r="J16" s="77"/>
    </row>
    <row r="17" spans="1:10" ht="22.5" customHeight="1" x14ac:dyDescent="0.25">
      <c r="A17" s="44" t="s">
        <v>56</v>
      </c>
      <c r="B17" s="116"/>
      <c r="C17" s="129"/>
      <c r="D17" s="59" t="s">
        <v>57</v>
      </c>
      <c r="E17" s="80"/>
      <c r="F17" s="75"/>
      <c r="G17" s="75"/>
      <c r="H17" s="75"/>
      <c r="I17" s="75"/>
      <c r="J17" s="77"/>
    </row>
    <row r="18" spans="1:10" ht="22.5" customHeight="1" x14ac:dyDescent="0.25">
      <c r="A18" s="44" t="s">
        <v>58</v>
      </c>
      <c r="B18" s="116"/>
      <c r="C18" s="129"/>
      <c r="D18" s="59" t="s">
        <v>59</v>
      </c>
      <c r="E18" s="80"/>
      <c r="F18" s="75"/>
      <c r="G18" s="75"/>
      <c r="H18" s="75"/>
      <c r="I18" s="75"/>
      <c r="J18" s="77"/>
    </row>
    <row r="19" spans="1:10" ht="22.5" customHeight="1" x14ac:dyDescent="0.25">
      <c r="A19" s="44" t="s">
        <v>60</v>
      </c>
      <c r="B19" s="116"/>
      <c r="C19" s="129"/>
      <c r="D19" s="59" t="s">
        <v>61</v>
      </c>
      <c r="E19" s="80"/>
      <c r="F19" s="75"/>
      <c r="G19" s="75"/>
      <c r="H19" s="75"/>
      <c r="I19" s="75"/>
      <c r="J19" s="77"/>
    </row>
    <row r="20" spans="1:10" ht="22.5" customHeight="1" x14ac:dyDescent="0.25">
      <c r="A20" s="44" t="s">
        <v>62</v>
      </c>
      <c r="B20" s="116"/>
      <c r="C20" s="129"/>
      <c r="D20" s="59" t="s">
        <v>63</v>
      </c>
      <c r="E20" s="80"/>
      <c r="F20" s="75"/>
      <c r="G20" s="75"/>
      <c r="H20" s="75"/>
      <c r="I20" s="75"/>
      <c r="J20" s="77"/>
    </row>
    <row r="21" spans="1:10" ht="22.5" customHeight="1" x14ac:dyDescent="0.25">
      <c r="A21" s="44" t="s">
        <v>64</v>
      </c>
      <c r="B21" s="116"/>
      <c r="C21" s="129"/>
      <c r="D21" s="59" t="s">
        <v>65</v>
      </c>
      <c r="E21" s="80"/>
      <c r="F21" s="75"/>
      <c r="G21" s="75"/>
      <c r="H21" s="75"/>
      <c r="I21" s="75"/>
      <c r="J21" s="77"/>
    </row>
    <row r="22" spans="1:10" ht="22.5" customHeight="1" x14ac:dyDescent="0.25">
      <c r="A22" s="44" t="s">
        <v>66</v>
      </c>
      <c r="B22" s="116"/>
      <c r="C22" s="129"/>
      <c r="D22" s="59" t="s">
        <v>67</v>
      </c>
      <c r="E22" s="80"/>
      <c r="F22" s="75"/>
      <c r="G22" s="75"/>
      <c r="H22" s="75"/>
      <c r="I22" s="75"/>
      <c r="J22" s="77"/>
    </row>
    <row r="23" spans="1:10" ht="22.5" customHeight="1" x14ac:dyDescent="0.25">
      <c r="A23" s="44" t="s">
        <v>68</v>
      </c>
      <c r="B23" s="116"/>
      <c r="C23" s="129"/>
      <c r="D23" s="59" t="s">
        <v>227</v>
      </c>
      <c r="E23" s="80"/>
      <c r="F23" s="75"/>
      <c r="G23" s="75"/>
      <c r="H23" s="75"/>
      <c r="I23" s="75"/>
      <c r="J23" s="77"/>
    </row>
    <row r="24" spans="1:10" ht="22.5" customHeight="1" x14ac:dyDescent="0.25">
      <c r="A24" s="44" t="s">
        <v>69</v>
      </c>
      <c r="B24" s="116"/>
      <c r="C24" s="129"/>
      <c r="D24" s="59" t="s">
        <v>70</v>
      </c>
      <c r="E24" s="80"/>
      <c r="F24" s="75"/>
      <c r="G24" s="75"/>
      <c r="H24" s="75"/>
      <c r="I24" s="75"/>
      <c r="J24" s="77"/>
    </row>
    <row r="25" spans="1:10" ht="22.5" customHeight="1" x14ac:dyDescent="0.25">
      <c r="A25" s="44" t="s">
        <v>71</v>
      </c>
      <c r="B25" s="116"/>
      <c r="C25" s="129"/>
      <c r="D25" s="59" t="s">
        <v>72</v>
      </c>
      <c r="E25" s="80"/>
      <c r="F25" s="75"/>
      <c r="G25" s="75"/>
      <c r="H25" s="75"/>
      <c r="I25" s="75"/>
      <c r="J25" s="77"/>
    </row>
    <row r="26" spans="1:10" ht="22.5" customHeight="1" x14ac:dyDescent="0.25">
      <c r="A26" s="44" t="s">
        <v>73</v>
      </c>
      <c r="B26" s="116"/>
      <c r="C26" s="129"/>
      <c r="D26" s="60" t="s">
        <v>74</v>
      </c>
      <c r="E26" s="80"/>
      <c r="F26" s="75"/>
      <c r="G26" s="75"/>
      <c r="H26" s="75"/>
      <c r="I26" s="75"/>
      <c r="J26" s="77"/>
    </row>
    <row r="27" spans="1:10" ht="22.5" customHeight="1" x14ac:dyDescent="0.25">
      <c r="A27" s="44" t="s">
        <v>75</v>
      </c>
      <c r="B27" s="116"/>
      <c r="C27" s="130"/>
      <c r="D27" s="60" t="s">
        <v>76</v>
      </c>
      <c r="E27" s="80"/>
      <c r="F27" s="75"/>
      <c r="G27" s="75"/>
      <c r="H27" s="75"/>
      <c r="I27" s="75"/>
      <c r="J27" s="77"/>
    </row>
    <row r="28" spans="1:10" ht="22.5" customHeight="1" x14ac:dyDescent="0.25">
      <c r="A28" s="39">
        <v>11</v>
      </c>
      <c r="B28" s="115"/>
      <c r="C28" s="110" t="s">
        <v>77</v>
      </c>
      <c r="D28" s="111"/>
      <c r="E28" s="80"/>
      <c r="F28" s="75"/>
      <c r="G28" s="75"/>
      <c r="H28" s="75"/>
      <c r="I28" s="75"/>
      <c r="J28" s="77"/>
    </row>
    <row r="29" spans="1:10" ht="22.5" customHeight="1" x14ac:dyDescent="0.25">
      <c r="A29" s="39">
        <v>12</v>
      </c>
      <c r="B29" s="115"/>
      <c r="C29" s="110" t="s">
        <v>78</v>
      </c>
      <c r="D29" s="111"/>
      <c r="E29" s="80"/>
      <c r="F29" s="75"/>
      <c r="G29" s="75"/>
      <c r="H29" s="75"/>
      <c r="I29" s="75"/>
      <c r="J29" s="77"/>
    </row>
    <row r="30" spans="1:10" ht="22.5" customHeight="1" x14ac:dyDescent="0.25">
      <c r="A30" s="39">
        <v>13</v>
      </c>
      <c r="B30" s="115"/>
      <c r="C30" s="132" t="s">
        <v>79</v>
      </c>
      <c r="D30" s="133"/>
      <c r="E30" s="79"/>
      <c r="F30" s="76"/>
      <c r="G30" s="76"/>
      <c r="H30" s="76"/>
      <c r="I30" s="76"/>
      <c r="J30" s="73"/>
    </row>
    <row r="31" spans="1:10" ht="22.5" customHeight="1" x14ac:dyDescent="0.25">
      <c r="A31" s="39">
        <v>14</v>
      </c>
      <c r="B31" s="115" t="s">
        <v>80</v>
      </c>
      <c r="C31" s="110" t="s">
        <v>42</v>
      </c>
      <c r="D31" s="111"/>
      <c r="E31" s="78">
        <v>108468</v>
      </c>
      <c r="F31" s="74"/>
      <c r="G31" s="74"/>
      <c r="H31" s="74"/>
      <c r="I31" s="74"/>
      <c r="J31" s="72">
        <f t="shared" ref="J31" si="2">SUM(E31:I31)</f>
        <v>108468</v>
      </c>
    </row>
    <row r="32" spans="1:10" ht="22.5" customHeight="1" x14ac:dyDescent="0.25">
      <c r="A32" s="39">
        <v>15</v>
      </c>
      <c r="B32" s="115"/>
      <c r="C32" s="110" t="s">
        <v>43</v>
      </c>
      <c r="D32" s="111"/>
      <c r="E32" s="80"/>
      <c r="F32" s="75"/>
      <c r="G32" s="75"/>
      <c r="H32" s="75"/>
      <c r="I32" s="75"/>
      <c r="J32" s="77"/>
    </row>
    <row r="33" spans="1:10" ht="22.5" customHeight="1" x14ac:dyDescent="0.25">
      <c r="A33" s="39">
        <v>16</v>
      </c>
      <c r="B33" s="115"/>
      <c r="C33" s="110" t="s">
        <v>44</v>
      </c>
      <c r="D33" s="111"/>
      <c r="E33" s="80"/>
      <c r="F33" s="75"/>
      <c r="G33" s="75"/>
      <c r="H33" s="75"/>
      <c r="I33" s="75"/>
      <c r="J33" s="77"/>
    </row>
    <row r="34" spans="1:10" ht="22.5" customHeight="1" x14ac:dyDescent="0.25">
      <c r="A34" s="44" t="s">
        <v>81</v>
      </c>
      <c r="B34" s="116"/>
      <c r="C34" s="128" t="s">
        <v>82</v>
      </c>
      <c r="D34" s="56" t="s">
        <v>83</v>
      </c>
      <c r="E34" s="80"/>
      <c r="F34" s="75"/>
      <c r="G34" s="75"/>
      <c r="H34" s="75"/>
      <c r="I34" s="75"/>
      <c r="J34" s="77"/>
    </row>
    <row r="35" spans="1:10" ht="22.5" customHeight="1" x14ac:dyDescent="0.25">
      <c r="A35" s="44" t="s">
        <v>84</v>
      </c>
      <c r="B35" s="116"/>
      <c r="C35" s="130"/>
      <c r="D35" s="57" t="s">
        <v>85</v>
      </c>
      <c r="E35" s="80"/>
      <c r="F35" s="75"/>
      <c r="G35" s="75"/>
      <c r="H35" s="75"/>
      <c r="I35" s="75"/>
      <c r="J35" s="77"/>
    </row>
    <row r="36" spans="1:10" ht="22.5" customHeight="1" x14ac:dyDescent="0.25">
      <c r="A36" s="39">
        <v>18</v>
      </c>
      <c r="B36" s="115"/>
      <c r="C36" s="110" t="s">
        <v>86</v>
      </c>
      <c r="D36" s="111"/>
      <c r="E36" s="80"/>
      <c r="F36" s="75"/>
      <c r="G36" s="75"/>
      <c r="H36" s="75"/>
      <c r="I36" s="75"/>
      <c r="J36" s="77"/>
    </row>
    <row r="37" spans="1:10" ht="22.5" customHeight="1" x14ac:dyDescent="0.25">
      <c r="A37" s="39">
        <v>19</v>
      </c>
      <c r="B37" s="115"/>
      <c r="C37" s="110" t="s">
        <v>47</v>
      </c>
      <c r="D37" s="111"/>
      <c r="E37" s="80"/>
      <c r="F37" s="75"/>
      <c r="G37" s="75"/>
      <c r="H37" s="75"/>
      <c r="I37" s="75"/>
      <c r="J37" s="77"/>
    </row>
    <row r="38" spans="1:10" ht="22.5" customHeight="1" x14ac:dyDescent="0.25">
      <c r="A38" s="44" t="s">
        <v>87</v>
      </c>
      <c r="B38" s="116"/>
      <c r="C38" s="128" t="s">
        <v>50</v>
      </c>
      <c r="D38" s="58" t="s">
        <v>51</v>
      </c>
      <c r="E38" s="80"/>
      <c r="F38" s="75"/>
      <c r="G38" s="75"/>
      <c r="H38" s="75"/>
      <c r="I38" s="75"/>
      <c r="J38" s="77"/>
    </row>
    <row r="39" spans="1:10" ht="22.5" customHeight="1" x14ac:dyDescent="0.25">
      <c r="A39" s="44" t="s">
        <v>88</v>
      </c>
      <c r="B39" s="116"/>
      <c r="C39" s="129"/>
      <c r="D39" s="59" t="s">
        <v>53</v>
      </c>
      <c r="E39" s="80"/>
      <c r="F39" s="75"/>
      <c r="G39" s="75"/>
      <c r="H39" s="75"/>
      <c r="I39" s="75"/>
      <c r="J39" s="77"/>
    </row>
    <row r="40" spans="1:10" ht="22.5" customHeight="1" x14ac:dyDescent="0.25">
      <c r="A40" s="44" t="s">
        <v>89</v>
      </c>
      <c r="B40" s="116"/>
      <c r="C40" s="129"/>
      <c r="D40" s="59" t="s">
        <v>55</v>
      </c>
      <c r="E40" s="80"/>
      <c r="F40" s="75"/>
      <c r="G40" s="75"/>
      <c r="H40" s="75"/>
      <c r="I40" s="75"/>
      <c r="J40" s="77"/>
    </row>
    <row r="41" spans="1:10" ht="22.5" customHeight="1" x14ac:dyDescent="0.25">
      <c r="A41" s="44" t="s">
        <v>90</v>
      </c>
      <c r="B41" s="116"/>
      <c r="C41" s="129"/>
      <c r="D41" s="59" t="s">
        <v>57</v>
      </c>
      <c r="E41" s="80"/>
      <c r="F41" s="75"/>
      <c r="G41" s="75"/>
      <c r="H41" s="75"/>
      <c r="I41" s="75"/>
      <c r="J41" s="77"/>
    </row>
    <row r="42" spans="1:10" ht="22.5" customHeight="1" x14ac:dyDescent="0.25">
      <c r="A42" s="44" t="s">
        <v>91</v>
      </c>
      <c r="B42" s="116"/>
      <c r="C42" s="129"/>
      <c r="D42" s="59" t="s">
        <v>59</v>
      </c>
      <c r="E42" s="80"/>
      <c r="F42" s="75"/>
      <c r="G42" s="75"/>
      <c r="H42" s="75"/>
      <c r="I42" s="75"/>
      <c r="J42" s="77"/>
    </row>
    <row r="43" spans="1:10" ht="22.5" customHeight="1" x14ac:dyDescent="0.25">
      <c r="A43" s="44" t="s">
        <v>92</v>
      </c>
      <c r="B43" s="116"/>
      <c r="C43" s="129"/>
      <c r="D43" s="59" t="s">
        <v>61</v>
      </c>
      <c r="E43" s="80"/>
      <c r="F43" s="75"/>
      <c r="G43" s="75"/>
      <c r="H43" s="75"/>
      <c r="I43" s="75"/>
      <c r="J43" s="77"/>
    </row>
    <row r="44" spans="1:10" ht="22.5" customHeight="1" x14ac:dyDescent="0.25">
      <c r="A44" s="44" t="s">
        <v>93</v>
      </c>
      <c r="B44" s="116"/>
      <c r="C44" s="129"/>
      <c r="D44" s="59" t="s">
        <v>63</v>
      </c>
      <c r="E44" s="80"/>
      <c r="F44" s="75"/>
      <c r="G44" s="75"/>
      <c r="H44" s="75"/>
      <c r="I44" s="75"/>
      <c r="J44" s="77"/>
    </row>
    <row r="45" spans="1:10" ht="22.5" customHeight="1" x14ac:dyDescent="0.25">
      <c r="A45" s="44" t="s">
        <v>94</v>
      </c>
      <c r="B45" s="116"/>
      <c r="C45" s="129"/>
      <c r="D45" s="59" t="s">
        <v>65</v>
      </c>
      <c r="E45" s="80"/>
      <c r="F45" s="75"/>
      <c r="G45" s="75"/>
      <c r="H45" s="75"/>
      <c r="I45" s="75"/>
      <c r="J45" s="77"/>
    </row>
    <row r="46" spans="1:10" ht="22.5" customHeight="1" x14ac:dyDescent="0.25">
      <c r="A46" s="44" t="s">
        <v>95</v>
      </c>
      <c r="B46" s="116"/>
      <c r="C46" s="129"/>
      <c r="D46" s="59" t="s">
        <v>67</v>
      </c>
      <c r="E46" s="80"/>
      <c r="F46" s="75"/>
      <c r="G46" s="75"/>
      <c r="H46" s="75"/>
      <c r="I46" s="75"/>
      <c r="J46" s="77"/>
    </row>
    <row r="47" spans="1:10" ht="22.5" customHeight="1" x14ac:dyDescent="0.25">
      <c r="A47" s="44" t="s">
        <v>96</v>
      </c>
      <c r="B47" s="116"/>
      <c r="C47" s="129"/>
      <c r="D47" s="59" t="s">
        <v>227</v>
      </c>
      <c r="E47" s="80"/>
      <c r="F47" s="75"/>
      <c r="G47" s="75"/>
      <c r="H47" s="75"/>
      <c r="I47" s="75"/>
      <c r="J47" s="77"/>
    </row>
    <row r="48" spans="1:10" ht="22.5" customHeight="1" x14ac:dyDescent="0.25">
      <c r="A48" s="44" t="s">
        <v>97</v>
      </c>
      <c r="B48" s="116"/>
      <c r="C48" s="129"/>
      <c r="D48" s="59" t="s">
        <v>70</v>
      </c>
      <c r="E48" s="80"/>
      <c r="F48" s="75"/>
      <c r="G48" s="75"/>
      <c r="H48" s="75"/>
      <c r="I48" s="75"/>
      <c r="J48" s="77"/>
    </row>
    <row r="49" spans="1:10" ht="22.5" customHeight="1" x14ac:dyDescent="0.25">
      <c r="A49" s="44" t="s">
        <v>98</v>
      </c>
      <c r="B49" s="116"/>
      <c r="C49" s="129"/>
      <c r="D49" s="59" t="s">
        <v>72</v>
      </c>
      <c r="E49" s="80"/>
      <c r="F49" s="75"/>
      <c r="G49" s="75"/>
      <c r="H49" s="75"/>
      <c r="I49" s="75"/>
      <c r="J49" s="77"/>
    </row>
    <row r="50" spans="1:10" ht="22.5" customHeight="1" x14ac:dyDescent="0.25">
      <c r="A50" s="44" t="s">
        <v>99</v>
      </c>
      <c r="B50" s="116"/>
      <c r="C50" s="129"/>
      <c r="D50" s="60" t="s">
        <v>74</v>
      </c>
      <c r="E50" s="80"/>
      <c r="F50" s="75"/>
      <c r="G50" s="75"/>
      <c r="H50" s="75"/>
      <c r="I50" s="75"/>
      <c r="J50" s="77"/>
    </row>
    <row r="51" spans="1:10" ht="22.5" customHeight="1" x14ac:dyDescent="0.25">
      <c r="A51" s="44" t="s">
        <v>100</v>
      </c>
      <c r="B51" s="116"/>
      <c r="C51" s="130"/>
      <c r="D51" s="60" t="s">
        <v>76</v>
      </c>
      <c r="E51" s="80"/>
      <c r="F51" s="75"/>
      <c r="G51" s="75"/>
      <c r="H51" s="75"/>
      <c r="I51" s="75"/>
      <c r="J51" s="77"/>
    </row>
    <row r="52" spans="1:10" ht="22.5" customHeight="1" x14ac:dyDescent="0.25">
      <c r="A52" s="39">
        <v>21</v>
      </c>
      <c r="B52" s="115"/>
      <c r="C52" s="110" t="s">
        <v>77</v>
      </c>
      <c r="D52" s="111"/>
      <c r="E52" s="80"/>
      <c r="F52" s="75"/>
      <c r="G52" s="75"/>
      <c r="H52" s="75"/>
      <c r="I52" s="75"/>
      <c r="J52" s="77"/>
    </row>
    <row r="53" spans="1:10" ht="22.5" customHeight="1" x14ac:dyDescent="0.25">
      <c r="A53" s="39">
        <v>22</v>
      </c>
      <c r="B53" s="115"/>
      <c r="C53" s="110" t="s">
        <v>101</v>
      </c>
      <c r="D53" s="111"/>
      <c r="E53" s="79"/>
      <c r="F53" s="76"/>
      <c r="G53" s="76"/>
      <c r="H53" s="76"/>
      <c r="I53" s="76"/>
      <c r="J53" s="73"/>
    </row>
    <row r="54" spans="1:10" ht="22.5" x14ac:dyDescent="0.25">
      <c r="A54" s="39">
        <v>23</v>
      </c>
      <c r="B54" s="98" t="s">
        <v>102</v>
      </c>
      <c r="C54" s="99"/>
      <c r="D54" s="100"/>
      <c r="E54" s="40"/>
      <c r="F54" s="41"/>
      <c r="G54" s="41"/>
      <c r="H54" s="41"/>
      <c r="I54" s="42"/>
      <c r="J54" s="43"/>
    </row>
    <row r="55" spans="1:10" ht="22.5" customHeight="1" x14ac:dyDescent="0.25">
      <c r="A55" s="45">
        <v>24</v>
      </c>
      <c r="B55" s="93" t="s">
        <v>103</v>
      </c>
      <c r="C55" s="120" t="s">
        <v>104</v>
      </c>
      <c r="D55" s="125"/>
      <c r="E55" s="78">
        <f>116193+670</f>
        <v>116863</v>
      </c>
      <c r="F55" s="74"/>
      <c r="G55" s="74"/>
      <c r="H55" s="74"/>
      <c r="I55" s="74"/>
      <c r="J55" s="72">
        <f>SUM(E55:I77)</f>
        <v>116863</v>
      </c>
    </row>
    <row r="56" spans="1:10" ht="22.5" customHeight="1" x14ac:dyDescent="0.25">
      <c r="A56" s="45">
        <v>25</v>
      </c>
      <c r="B56" s="93"/>
      <c r="C56" s="110" t="s">
        <v>105</v>
      </c>
      <c r="D56" s="111"/>
      <c r="E56" s="80"/>
      <c r="F56" s="75"/>
      <c r="G56" s="75"/>
      <c r="H56" s="75"/>
      <c r="I56" s="75"/>
      <c r="J56" s="77"/>
    </row>
    <row r="57" spans="1:10" ht="22.5" customHeight="1" x14ac:dyDescent="0.25">
      <c r="A57" s="45">
        <v>26</v>
      </c>
      <c r="B57" s="93"/>
      <c r="C57" s="110" t="s">
        <v>106</v>
      </c>
      <c r="D57" s="111"/>
      <c r="E57" s="80"/>
      <c r="F57" s="75"/>
      <c r="G57" s="75"/>
      <c r="H57" s="75"/>
      <c r="I57" s="75"/>
      <c r="J57" s="77"/>
    </row>
    <row r="58" spans="1:10" ht="22.5" customHeight="1" x14ac:dyDescent="0.25">
      <c r="A58" s="44" t="s">
        <v>107</v>
      </c>
      <c r="B58" s="109"/>
      <c r="C58" s="128" t="s">
        <v>82</v>
      </c>
      <c r="D58" s="56" t="s">
        <v>83</v>
      </c>
      <c r="E58" s="80"/>
      <c r="F58" s="75"/>
      <c r="G58" s="75"/>
      <c r="H58" s="75"/>
      <c r="I58" s="75"/>
      <c r="J58" s="77"/>
    </row>
    <row r="59" spans="1:10" ht="22.5" customHeight="1" x14ac:dyDescent="0.25">
      <c r="A59" s="44" t="s">
        <v>108</v>
      </c>
      <c r="B59" s="109"/>
      <c r="C59" s="130"/>
      <c r="D59" s="57" t="s">
        <v>85</v>
      </c>
      <c r="E59" s="80"/>
      <c r="F59" s="75"/>
      <c r="G59" s="75"/>
      <c r="H59" s="75"/>
      <c r="I59" s="75"/>
      <c r="J59" s="77"/>
    </row>
    <row r="60" spans="1:10" ht="22.5" customHeight="1" x14ac:dyDescent="0.25">
      <c r="A60" s="45">
        <v>28</v>
      </c>
      <c r="B60" s="93"/>
      <c r="C60" s="110" t="s">
        <v>86</v>
      </c>
      <c r="D60" s="111"/>
      <c r="E60" s="80"/>
      <c r="F60" s="75"/>
      <c r="G60" s="75"/>
      <c r="H60" s="75"/>
      <c r="I60" s="75"/>
      <c r="J60" s="77"/>
    </row>
    <row r="61" spans="1:10" ht="22.5" customHeight="1" x14ac:dyDescent="0.25">
      <c r="A61" s="45">
        <v>29</v>
      </c>
      <c r="B61" s="93"/>
      <c r="C61" s="110" t="s">
        <v>47</v>
      </c>
      <c r="D61" s="111"/>
      <c r="E61" s="80"/>
      <c r="F61" s="75"/>
      <c r="G61" s="75"/>
      <c r="H61" s="75"/>
      <c r="I61" s="75"/>
      <c r="J61" s="77"/>
    </row>
    <row r="62" spans="1:10" ht="22.5" customHeight="1" x14ac:dyDescent="0.25">
      <c r="A62" s="44" t="s">
        <v>109</v>
      </c>
      <c r="B62" s="109"/>
      <c r="C62" s="128" t="s">
        <v>50</v>
      </c>
      <c r="D62" s="61" t="s">
        <v>51</v>
      </c>
      <c r="E62" s="80"/>
      <c r="F62" s="75"/>
      <c r="G62" s="75"/>
      <c r="H62" s="75"/>
      <c r="I62" s="75"/>
      <c r="J62" s="77"/>
    </row>
    <row r="63" spans="1:10" ht="22.5" customHeight="1" x14ac:dyDescent="0.25">
      <c r="A63" s="44" t="s">
        <v>110</v>
      </c>
      <c r="B63" s="109"/>
      <c r="C63" s="129"/>
      <c r="D63" s="62" t="s">
        <v>53</v>
      </c>
      <c r="E63" s="80"/>
      <c r="F63" s="75"/>
      <c r="G63" s="75"/>
      <c r="H63" s="75"/>
      <c r="I63" s="75"/>
      <c r="J63" s="77"/>
    </row>
    <row r="64" spans="1:10" ht="22.5" customHeight="1" x14ac:dyDescent="0.25">
      <c r="A64" s="44" t="s">
        <v>111</v>
      </c>
      <c r="B64" s="109"/>
      <c r="C64" s="129"/>
      <c r="D64" s="62" t="s">
        <v>55</v>
      </c>
      <c r="E64" s="80"/>
      <c r="F64" s="75"/>
      <c r="G64" s="75"/>
      <c r="H64" s="75"/>
      <c r="I64" s="75"/>
      <c r="J64" s="77"/>
    </row>
    <row r="65" spans="1:10" ht="22.5" customHeight="1" x14ac:dyDescent="0.25">
      <c r="A65" s="44" t="s">
        <v>112</v>
      </c>
      <c r="B65" s="109"/>
      <c r="C65" s="129"/>
      <c r="D65" s="62" t="s">
        <v>57</v>
      </c>
      <c r="E65" s="80"/>
      <c r="F65" s="75"/>
      <c r="G65" s="75"/>
      <c r="H65" s="75"/>
      <c r="I65" s="75"/>
      <c r="J65" s="77"/>
    </row>
    <row r="66" spans="1:10" ht="22.5" customHeight="1" x14ac:dyDescent="0.25">
      <c r="A66" s="44" t="s">
        <v>113</v>
      </c>
      <c r="B66" s="109"/>
      <c r="C66" s="129"/>
      <c r="D66" s="62" t="s">
        <v>59</v>
      </c>
      <c r="E66" s="80"/>
      <c r="F66" s="75"/>
      <c r="G66" s="75"/>
      <c r="H66" s="75"/>
      <c r="I66" s="75"/>
      <c r="J66" s="77"/>
    </row>
    <row r="67" spans="1:10" ht="22.5" customHeight="1" x14ac:dyDescent="0.25">
      <c r="A67" s="44" t="s">
        <v>114</v>
      </c>
      <c r="B67" s="109"/>
      <c r="C67" s="129"/>
      <c r="D67" s="62" t="s">
        <v>61</v>
      </c>
      <c r="E67" s="80"/>
      <c r="F67" s="75"/>
      <c r="G67" s="75"/>
      <c r="H67" s="75"/>
      <c r="I67" s="75"/>
      <c r="J67" s="77"/>
    </row>
    <row r="68" spans="1:10" ht="22.5" customHeight="1" x14ac:dyDescent="0.25">
      <c r="A68" s="44" t="s">
        <v>115</v>
      </c>
      <c r="B68" s="109"/>
      <c r="C68" s="129"/>
      <c r="D68" s="62" t="s">
        <v>63</v>
      </c>
      <c r="E68" s="80"/>
      <c r="F68" s="75"/>
      <c r="G68" s="75"/>
      <c r="H68" s="75"/>
      <c r="I68" s="75"/>
      <c r="J68" s="77"/>
    </row>
    <row r="69" spans="1:10" ht="22.5" customHeight="1" x14ac:dyDescent="0.25">
      <c r="A69" s="44" t="s">
        <v>116</v>
      </c>
      <c r="B69" s="109"/>
      <c r="C69" s="129"/>
      <c r="D69" s="62" t="s">
        <v>65</v>
      </c>
      <c r="E69" s="80"/>
      <c r="F69" s="75"/>
      <c r="G69" s="75"/>
      <c r="H69" s="75"/>
      <c r="I69" s="75"/>
      <c r="J69" s="77"/>
    </row>
    <row r="70" spans="1:10" ht="22.5" customHeight="1" x14ac:dyDescent="0.25">
      <c r="A70" s="44" t="s">
        <v>117</v>
      </c>
      <c r="B70" s="109"/>
      <c r="C70" s="129"/>
      <c r="D70" s="62" t="s">
        <v>67</v>
      </c>
      <c r="E70" s="80"/>
      <c r="F70" s="75"/>
      <c r="G70" s="75"/>
      <c r="H70" s="75"/>
      <c r="I70" s="75"/>
      <c r="J70" s="77"/>
    </row>
    <row r="71" spans="1:10" ht="22.5" customHeight="1" x14ac:dyDescent="0.25">
      <c r="A71" s="44" t="s">
        <v>118</v>
      </c>
      <c r="B71" s="109"/>
      <c r="C71" s="129"/>
      <c r="D71" s="62" t="s">
        <v>227</v>
      </c>
      <c r="E71" s="80"/>
      <c r="F71" s="75"/>
      <c r="G71" s="75"/>
      <c r="H71" s="75"/>
      <c r="I71" s="75"/>
      <c r="J71" s="77"/>
    </row>
    <row r="72" spans="1:10" ht="22.5" customHeight="1" x14ac:dyDescent="0.25">
      <c r="A72" s="44" t="s">
        <v>119</v>
      </c>
      <c r="B72" s="109"/>
      <c r="C72" s="129"/>
      <c r="D72" s="62" t="s">
        <v>70</v>
      </c>
      <c r="E72" s="80"/>
      <c r="F72" s="75"/>
      <c r="G72" s="75"/>
      <c r="H72" s="75"/>
      <c r="I72" s="75"/>
      <c r="J72" s="77"/>
    </row>
    <row r="73" spans="1:10" ht="22.5" customHeight="1" x14ac:dyDescent="0.25">
      <c r="A73" s="44" t="s">
        <v>120</v>
      </c>
      <c r="B73" s="109"/>
      <c r="C73" s="129"/>
      <c r="D73" s="62" t="s">
        <v>72</v>
      </c>
      <c r="E73" s="80"/>
      <c r="F73" s="75"/>
      <c r="G73" s="75"/>
      <c r="H73" s="75"/>
      <c r="I73" s="75"/>
      <c r="J73" s="77"/>
    </row>
    <row r="74" spans="1:10" ht="22.5" customHeight="1" x14ac:dyDescent="0.25">
      <c r="A74" s="44" t="s">
        <v>121</v>
      </c>
      <c r="B74" s="109"/>
      <c r="C74" s="129"/>
      <c r="D74" s="63" t="s">
        <v>74</v>
      </c>
      <c r="E74" s="80"/>
      <c r="F74" s="75"/>
      <c r="G74" s="75"/>
      <c r="H74" s="75"/>
      <c r="I74" s="75"/>
      <c r="J74" s="77"/>
    </row>
    <row r="75" spans="1:10" ht="22.5" customHeight="1" x14ac:dyDescent="0.25">
      <c r="A75" s="44" t="s">
        <v>122</v>
      </c>
      <c r="B75" s="109"/>
      <c r="C75" s="130"/>
      <c r="D75" s="63" t="s">
        <v>76</v>
      </c>
      <c r="E75" s="80"/>
      <c r="F75" s="75"/>
      <c r="G75" s="75"/>
      <c r="H75" s="75"/>
      <c r="I75" s="75"/>
      <c r="J75" s="77"/>
    </row>
    <row r="76" spans="1:10" ht="22.5" customHeight="1" x14ac:dyDescent="0.25">
      <c r="A76" s="45">
        <v>31</v>
      </c>
      <c r="B76" s="93"/>
      <c r="C76" s="110" t="s">
        <v>77</v>
      </c>
      <c r="D76" s="111"/>
      <c r="E76" s="80"/>
      <c r="F76" s="75"/>
      <c r="G76" s="75"/>
      <c r="H76" s="75"/>
      <c r="I76" s="75"/>
      <c r="J76" s="77"/>
    </row>
    <row r="77" spans="1:10" ht="22.5" customHeight="1" x14ac:dyDescent="0.25">
      <c r="A77" s="39">
        <v>32</v>
      </c>
      <c r="B77" s="93"/>
      <c r="C77" s="110" t="s">
        <v>101</v>
      </c>
      <c r="D77" s="111"/>
      <c r="E77" s="79"/>
      <c r="F77" s="76"/>
      <c r="G77" s="76"/>
      <c r="H77" s="76"/>
      <c r="I77" s="76"/>
      <c r="J77" s="73"/>
    </row>
    <row r="78" spans="1:10" ht="22.5" customHeight="1" x14ac:dyDescent="0.25">
      <c r="A78" s="39">
        <v>33</v>
      </c>
      <c r="B78" s="115" t="s">
        <v>123</v>
      </c>
      <c r="C78" s="131" t="s">
        <v>124</v>
      </c>
      <c r="D78" s="111"/>
      <c r="E78" s="78"/>
      <c r="F78" s="74"/>
      <c r="G78" s="74"/>
      <c r="H78" s="74"/>
      <c r="I78" s="74"/>
      <c r="J78" s="72">
        <f>SUM(E78:I79)</f>
        <v>0</v>
      </c>
    </row>
    <row r="79" spans="1:10" ht="22.5" customHeight="1" x14ac:dyDescent="0.25">
      <c r="A79" s="39">
        <v>34</v>
      </c>
      <c r="B79" s="115"/>
      <c r="C79" s="131" t="s">
        <v>125</v>
      </c>
      <c r="D79" s="111"/>
      <c r="E79" s="79"/>
      <c r="F79" s="76"/>
      <c r="G79" s="76"/>
      <c r="H79" s="76"/>
      <c r="I79" s="76"/>
      <c r="J79" s="73"/>
    </row>
    <row r="80" spans="1:10" ht="22.5" customHeight="1" x14ac:dyDescent="0.25">
      <c r="A80" s="44" t="s">
        <v>126</v>
      </c>
      <c r="B80" s="128" t="s">
        <v>127</v>
      </c>
      <c r="C80" s="98" t="s">
        <v>128</v>
      </c>
      <c r="D80" s="100"/>
      <c r="E80" s="78">
        <v>511</v>
      </c>
      <c r="F80" s="74"/>
      <c r="G80" s="74"/>
      <c r="H80" s="74"/>
      <c r="I80" s="74"/>
      <c r="J80" s="72">
        <f>SUM(E80:I83)</f>
        <v>511</v>
      </c>
    </row>
    <row r="81" spans="1:10" ht="22.5" customHeight="1" x14ac:dyDescent="0.25">
      <c r="A81" s="44" t="s">
        <v>129</v>
      </c>
      <c r="B81" s="129"/>
      <c r="C81" s="98" t="s">
        <v>130</v>
      </c>
      <c r="D81" s="100"/>
      <c r="E81" s="80"/>
      <c r="F81" s="75"/>
      <c r="G81" s="75"/>
      <c r="H81" s="75"/>
      <c r="I81" s="75"/>
      <c r="J81" s="77"/>
    </row>
    <row r="82" spans="1:10" ht="22.5" customHeight="1" x14ac:dyDescent="0.25">
      <c r="A82" s="44" t="s">
        <v>131</v>
      </c>
      <c r="B82" s="129"/>
      <c r="C82" s="64" t="s">
        <v>72</v>
      </c>
      <c r="D82" s="65"/>
      <c r="E82" s="80"/>
      <c r="F82" s="75"/>
      <c r="G82" s="75"/>
      <c r="H82" s="75"/>
      <c r="I82" s="75"/>
      <c r="J82" s="77"/>
    </row>
    <row r="83" spans="1:10" ht="22.5" customHeight="1" x14ac:dyDescent="0.25">
      <c r="A83" s="44" t="s">
        <v>132</v>
      </c>
      <c r="B83" s="130"/>
      <c r="C83" s="98" t="s">
        <v>133</v>
      </c>
      <c r="D83" s="100"/>
      <c r="E83" s="79"/>
      <c r="F83" s="76"/>
      <c r="G83" s="76"/>
      <c r="H83" s="76"/>
      <c r="I83" s="76"/>
      <c r="J83" s="73"/>
    </row>
    <row r="84" spans="1:10" ht="22.5" x14ac:dyDescent="0.25">
      <c r="A84" s="45">
        <v>36</v>
      </c>
      <c r="B84" s="98" t="s">
        <v>134</v>
      </c>
      <c r="C84" s="99"/>
      <c r="D84" s="100"/>
      <c r="E84" s="40">
        <v>10954</v>
      </c>
      <c r="F84" s="41"/>
      <c r="G84" s="41"/>
      <c r="H84" s="41"/>
      <c r="I84" s="42"/>
      <c r="J84" s="43">
        <f>SUM(E84:I84)</f>
        <v>10954</v>
      </c>
    </row>
    <row r="85" spans="1:10" ht="22.5" x14ac:dyDescent="0.25">
      <c r="A85" s="45">
        <v>37</v>
      </c>
      <c r="B85" s="98" t="s">
        <v>135</v>
      </c>
      <c r="C85" s="99"/>
      <c r="D85" s="100"/>
      <c r="E85" s="40">
        <v>1120</v>
      </c>
      <c r="F85" s="41"/>
      <c r="G85" s="41"/>
      <c r="H85" s="41"/>
      <c r="I85" s="42"/>
      <c r="J85" s="43">
        <f>SUM(E85:I85)</f>
        <v>1120</v>
      </c>
    </row>
    <row r="86" spans="1:10" ht="24.75" x14ac:dyDescent="0.25">
      <c r="A86" s="34">
        <v>38</v>
      </c>
      <c r="B86" s="121" t="s">
        <v>136</v>
      </c>
      <c r="C86" s="122"/>
      <c r="D86" s="123"/>
      <c r="E86" s="35">
        <f t="shared" ref="E86:I86" si="3">SUM(E87:E141)</f>
        <v>260150</v>
      </c>
      <c r="F86" s="46">
        <f t="shared" si="3"/>
        <v>35900</v>
      </c>
      <c r="G86" s="47">
        <f t="shared" si="3"/>
        <v>106928</v>
      </c>
      <c r="H86" s="47">
        <f t="shared" si="3"/>
        <v>14000</v>
      </c>
      <c r="I86" s="47">
        <f t="shared" si="3"/>
        <v>120400</v>
      </c>
      <c r="J86" s="38">
        <f>SUM(E86:I86)</f>
        <v>537378</v>
      </c>
    </row>
    <row r="87" spans="1:10" ht="22.5" customHeight="1" x14ac:dyDescent="0.25">
      <c r="A87" s="34">
        <v>39</v>
      </c>
      <c r="B87" s="117" t="s">
        <v>137</v>
      </c>
      <c r="C87" s="120" t="s">
        <v>138</v>
      </c>
      <c r="D87" s="125"/>
      <c r="E87" s="78">
        <v>92265</v>
      </c>
      <c r="F87" s="81">
        <v>14510</v>
      </c>
      <c r="G87" s="81">
        <v>39250</v>
      </c>
      <c r="H87" s="81">
        <v>6000</v>
      </c>
      <c r="I87" s="81">
        <v>33500</v>
      </c>
      <c r="J87" s="72">
        <f>SUM(E87:I103)</f>
        <v>185525</v>
      </c>
    </row>
    <row r="88" spans="1:10" ht="22.5" customHeight="1" x14ac:dyDescent="0.25">
      <c r="A88" s="34">
        <v>40</v>
      </c>
      <c r="B88" s="93"/>
      <c r="C88" s="110" t="s">
        <v>139</v>
      </c>
      <c r="D88" s="111"/>
      <c r="E88" s="80"/>
      <c r="F88" s="82"/>
      <c r="G88" s="82"/>
      <c r="H88" s="82"/>
      <c r="I88" s="82"/>
      <c r="J88" s="77"/>
    </row>
    <row r="89" spans="1:10" ht="22.5" customHeight="1" x14ac:dyDescent="0.25">
      <c r="A89" s="49" t="s">
        <v>140</v>
      </c>
      <c r="B89" s="109"/>
      <c r="C89" s="112" t="s">
        <v>141</v>
      </c>
      <c r="D89" s="56" t="s">
        <v>142</v>
      </c>
      <c r="E89" s="80"/>
      <c r="F89" s="82"/>
      <c r="G89" s="82"/>
      <c r="H89" s="82"/>
      <c r="I89" s="82"/>
      <c r="J89" s="77"/>
    </row>
    <row r="90" spans="1:10" ht="22.5" customHeight="1" x14ac:dyDescent="0.25">
      <c r="A90" s="49" t="s">
        <v>143</v>
      </c>
      <c r="B90" s="109"/>
      <c r="C90" s="113"/>
      <c r="D90" s="56" t="s">
        <v>144</v>
      </c>
      <c r="E90" s="80"/>
      <c r="F90" s="82"/>
      <c r="G90" s="82"/>
      <c r="H90" s="82"/>
      <c r="I90" s="82"/>
      <c r="J90" s="77"/>
    </row>
    <row r="91" spans="1:10" ht="22.5" customHeight="1" x14ac:dyDescent="0.25">
      <c r="A91" s="49" t="s">
        <v>145</v>
      </c>
      <c r="B91" s="109"/>
      <c r="C91" s="114"/>
      <c r="D91" s="56" t="s">
        <v>146</v>
      </c>
      <c r="E91" s="80"/>
      <c r="F91" s="82"/>
      <c r="G91" s="82"/>
      <c r="H91" s="82"/>
      <c r="I91" s="82"/>
      <c r="J91" s="77"/>
    </row>
    <row r="92" spans="1:10" ht="22.5" customHeight="1" x14ac:dyDescent="0.25">
      <c r="A92" s="34">
        <v>42</v>
      </c>
      <c r="B92" s="93"/>
      <c r="C92" s="126" t="s">
        <v>147</v>
      </c>
      <c r="D92" s="127"/>
      <c r="E92" s="80"/>
      <c r="F92" s="82"/>
      <c r="G92" s="82"/>
      <c r="H92" s="82"/>
      <c r="I92" s="82"/>
      <c r="J92" s="77"/>
    </row>
    <row r="93" spans="1:10" ht="22.5" customHeight="1" x14ac:dyDescent="0.25">
      <c r="A93" s="34">
        <v>43</v>
      </c>
      <c r="B93" s="93"/>
      <c r="C93" s="110" t="s">
        <v>148</v>
      </c>
      <c r="D93" s="111"/>
      <c r="E93" s="80"/>
      <c r="F93" s="82"/>
      <c r="G93" s="82"/>
      <c r="H93" s="82"/>
      <c r="I93" s="82"/>
      <c r="J93" s="77"/>
    </row>
    <row r="94" spans="1:10" ht="22.5" customHeight="1" x14ac:dyDescent="0.25">
      <c r="A94" s="34">
        <v>44</v>
      </c>
      <c r="B94" s="93"/>
      <c r="C94" s="110" t="s">
        <v>149</v>
      </c>
      <c r="D94" s="111"/>
      <c r="E94" s="80"/>
      <c r="F94" s="82"/>
      <c r="G94" s="82"/>
      <c r="H94" s="82"/>
      <c r="I94" s="82"/>
      <c r="J94" s="77"/>
    </row>
    <row r="95" spans="1:10" ht="22.5" customHeight="1" x14ac:dyDescent="0.25">
      <c r="A95" s="34">
        <v>45</v>
      </c>
      <c r="B95" s="93"/>
      <c r="C95" s="110" t="s">
        <v>150</v>
      </c>
      <c r="D95" s="111"/>
      <c r="E95" s="80"/>
      <c r="F95" s="82"/>
      <c r="G95" s="82"/>
      <c r="H95" s="82"/>
      <c r="I95" s="82"/>
      <c r="J95" s="77"/>
    </row>
    <row r="96" spans="1:10" ht="22.5" customHeight="1" x14ac:dyDescent="0.25">
      <c r="A96" s="34">
        <v>46</v>
      </c>
      <c r="B96" s="93"/>
      <c r="C96" s="110" t="s">
        <v>151</v>
      </c>
      <c r="D96" s="111"/>
      <c r="E96" s="80"/>
      <c r="F96" s="82"/>
      <c r="G96" s="82"/>
      <c r="H96" s="82"/>
      <c r="I96" s="82"/>
      <c r="J96" s="77"/>
    </row>
    <row r="97" spans="1:10" ht="22.5" customHeight="1" x14ac:dyDescent="0.25">
      <c r="A97" s="34">
        <v>47</v>
      </c>
      <c r="B97" s="93"/>
      <c r="C97" s="110" t="s">
        <v>152</v>
      </c>
      <c r="D97" s="111"/>
      <c r="E97" s="80"/>
      <c r="F97" s="82"/>
      <c r="G97" s="82"/>
      <c r="H97" s="82"/>
      <c r="I97" s="82"/>
      <c r="J97" s="77"/>
    </row>
    <row r="98" spans="1:10" ht="22.5" customHeight="1" x14ac:dyDescent="0.25">
      <c r="A98" s="34">
        <v>48</v>
      </c>
      <c r="B98" s="93"/>
      <c r="C98" s="110" t="s">
        <v>153</v>
      </c>
      <c r="D98" s="111"/>
      <c r="E98" s="80"/>
      <c r="F98" s="82"/>
      <c r="G98" s="82"/>
      <c r="H98" s="82"/>
      <c r="I98" s="82"/>
      <c r="J98" s="77"/>
    </row>
    <row r="99" spans="1:10" ht="22.5" customHeight="1" x14ac:dyDescent="0.25">
      <c r="A99" s="34">
        <v>49</v>
      </c>
      <c r="B99" s="93"/>
      <c r="C99" s="110" t="s">
        <v>154</v>
      </c>
      <c r="D99" s="111"/>
      <c r="E99" s="80"/>
      <c r="F99" s="82"/>
      <c r="G99" s="82"/>
      <c r="H99" s="82"/>
      <c r="I99" s="82"/>
      <c r="J99" s="77"/>
    </row>
    <row r="100" spans="1:10" ht="22.5" customHeight="1" x14ac:dyDescent="0.25">
      <c r="A100" s="34">
        <v>50</v>
      </c>
      <c r="B100" s="93"/>
      <c r="C100" s="110" t="s">
        <v>155</v>
      </c>
      <c r="D100" s="111"/>
      <c r="E100" s="80"/>
      <c r="F100" s="82"/>
      <c r="G100" s="82"/>
      <c r="H100" s="82"/>
      <c r="I100" s="82"/>
      <c r="J100" s="77"/>
    </row>
    <row r="101" spans="1:10" ht="22.5" customHeight="1" x14ac:dyDescent="0.25">
      <c r="A101" s="49" t="s">
        <v>156</v>
      </c>
      <c r="B101" s="109"/>
      <c r="C101" s="112" t="s">
        <v>157</v>
      </c>
      <c r="D101" s="66" t="s">
        <v>158</v>
      </c>
      <c r="E101" s="80"/>
      <c r="F101" s="82"/>
      <c r="G101" s="82"/>
      <c r="H101" s="82"/>
      <c r="I101" s="82"/>
      <c r="J101" s="77"/>
    </row>
    <row r="102" spans="1:10" ht="22.5" customHeight="1" x14ac:dyDescent="0.25">
      <c r="A102" s="49" t="s">
        <v>159</v>
      </c>
      <c r="B102" s="109"/>
      <c r="C102" s="113"/>
      <c r="D102" s="66" t="s">
        <v>160</v>
      </c>
      <c r="E102" s="80"/>
      <c r="F102" s="82"/>
      <c r="G102" s="82"/>
      <c r="H102" s="82"/>
      <c r="I102" s="82"/>
      <c r="J102" s="77"/>
    </row>
    <row r="103" spans="1:10" ht="22.5" customHeight="1" x14ac:dyDescent="0.25">
      <c r="A103" s="49" t="s">
        <v>161</v>
      </c>
      <c r="B103" s="124"/>
      <c r="C103" s="114"/>
      <c r="D103" s="66" t="s">
        <v>162</v>
      </c>
      <c r="E103" s="79"/>
      <c r="F103" s="83"/>
      <c r="G103" s="83"/>
      <c r="H103" s="83"/>
      <c r="I103" s="83"/>
      <c r="J103" s="73"/>
    </row>
    <row r="104" spans="1:10" ht="22.5" customHeight="1" x14ac:dyDescent="0.25">
      <c r="A104" s="34">
        <v>52</v>
      </c>
      <c r="B104" s="115" t="s">
        <v>163</v>
      </c>
      <c r="C104" s="117" t="s">
        <v>50</v>
      </c>
      <c r="D104" s="67" t="s">
        <v>164</v>
      </c>
      <c r="E104" s="78">
        <v>94125</v>
      </c>
      <c r="F104" s="81">
        <v>2450</v>
      </c>
      <c r="G104" s="81">
        <v>5150</v>
      </c>
      <c r="H104" s="81">
        <v>8000</v>
      </c>
      <c r="I104" s="81">
        <v>1900</v>
      </c>
      <c r="J104" s="72">
        <f>SUM(E104:I113)</f>
        <v>111625</v>
      </c>
    </row>
    <row r="105" spans="1:10" ht="22.5" customHeight="1" x14ac:dyDescent="0.25">
      <c r="A105" s="34">
        <v>53</v>
      </c>
      <c r="B105" s="115"/>
      <c r="C105" s="93"/>
      <c r="D105" s="66" t="s">
        <v>165</v>
      </c>
      <c r="E105" s="80"/>
      <c r="F105" s="82"/>
      <c r="G105" s="82"/>
      <c r="H105" s="82"/>
      <c r="I105" s="82"/>
      <c r="J105" s="77"/>
    </row>
    <row r="106" spans="1:10" ht="22.5" customHeight="1" x14ac:dyDescent="0.25">
      <c r="A106" s="34">
        <v>54</v>
      </c>
      <c r="B106" s="115"/>
      <c r="C106" s="93"/>
      <c r="D106" s="66" t="s">
        <v>166</v>
      </c>
      <c r="E106" s="80"/>
      <c r="F106" s="82"/>
      <c r="G106" s="82"/>
      <c r="H106" s="82"/>
      <c r="I106" s="82"/>
      <c r="J106" s="77"/>
    </row>
    <row r="107" spans="1:10" ht="22.5" customHeight="1" x14ac:dyDescent="0.25">
      <c r="A107" s="34">
        <v>55</v>
      </c>
      <c r="B107" s="115"/>
      <c r="C107" s="118"/>
      <c r="D107" s="66" t="s">
        <v>167</v>
      </c>
      <c r="E107" s="80"/>
      <c r="F107" s="82"/>
      <c r="G107" s="82"/>
      <c r="H107" s="82"/>
      <c r="I107" s="82"/>
      <c r="J107" s="77"/>
    </row>
    <row r="108" spans="1:10" ht="22.5" customHeight="1" x14ac:dyDescent="0.25">
      <c r="A108" s="49" t="s">
        <v>168</v>
      </c>
      <c r="B108" s="116"/>
      <c r="C108" s="119" t="s">
        <v>169</v>
      </c>
      <c r="D108" s="65" t="s">
        <v>170</v>
      </c>
      <c r="E108" s="80"/>
      <c r="F108" s="82"/>
      <c r="G108" s="82"/>
      <c r="H108" s="82"/>
      <c r="I108" s="82"/>
      <c r="J108" s="77"/>
    </row>
    <row r="109" spans="1:10" ht="22.5" customHeight="1" x14ac:dyDescent="0.25">
      <c r="A109" s="49" t="s">
        <v>171</v>
      </c>
      <c r="B109" s="116"/>
      <c r="C109" s="119"/>
      <c r="D109" s="65" t="s">
        <v>172</v>
      </c>
      <c r="E109" s="80"/>
      <c r="F109" s="82"/>
      <c r="G109" s="82"/>
      <c r="H109" s="82"/>
      <c r="I109" s="82"/>
      <c r="J109" s="77"/>
    </row>
    <row r="110" spans="1:10" ht="22.5" customHeight="1" x14ac:dyDescent="0.25">
      <c r="A110" s="49" t="s">
        <v>173</v>
      </c>
      <c r="B110" s="116"/>
      <c r="C110" s="119"/>
      <c r="D110" s="65" t="s">
        <v>174</v>
      </c>
      <c r="E110" s="80"/>
      <c r="F110" s="82"/>
      <c r="G110" s="82"/>
      <c r="H110" s="82"/>
      <c r="I110" s="82"/>
      <c r="J110" s="77"/>
    </row>
    <row r="111" spans="1:10" ht="22.5" customHeight="1" x14ac:dyDescent="0.25">
      <c r="A111" s="34">
        <v>57</v>
      </c>
      <c r="B111" s="115"/>
      <c r="C111" s="120" t="s">
        <v>175</v>
      </c>
      <c r="D111" s="111"/>
      <c r="E111" s="80"/>
      <c r="F111" s="82"/>
      <c r="G111" s="82"/>
      <c r="H111" s="82"/>
      <c r="I111" s="82"/>
      <c r="J111" s="77"/>
    </row>
    <row r="112" spans="1:10" ht="22.5" customHeight="1" x14ac:dyDescent="0.25">
      <c r="A112" s="34">
        <v>58</v>
      </c>
      <c r="B112" s="115"/>
      <c r="C112" s="94" t="s">
        <v>176</v>
      </c>
      <c r="D112" s="95"/>
      <c r="E112" s="80"/>
      <c r="F112" s="82"/>
      <c r="G112" s="82"/>
      <c r="H112" s="82"/>
      <c r="I112" s="82"/>
      <c r="J112" s="77"/>
    </row>
    <row r="113" spans="1:10" ht="22.5" customHeight="1" x14ac:dyDescent="0.25">
      <c r="A113" s="34">
        <v>59</v>
      </c>
      <c r="B113" s="115"/>
      <c r="C113" s="94" t="s">
        <v>177</v>
      </c>
      <c r="D113" s="95"/>
      <c r="E113" s="79"/>
      <c r="F113" s="83"/>
      <c r="G113" s="83"/>
      <c r="H113" s="83"/>
      <c r="I113" s="83"/>
      <c r="J113" s="73"/>
    </row>
    <row r="114" spans="1:10" ht="22.5" customHeight="1" x14ac:dyDescent="0.25">
      <c r="A114" s="34">
        <v>60</v>
      </c>
      <c r="B114" s="108" t="s">
        <v>178</v>
      </c>
      <c r="C114" s="110" t="s">
        <v>179</v>
      </c>
      <c r="D114" s="111"/>
      <c r="E114" s="78">
        <v>32270</v>
      </c>
      <c r="F114" s="81"/>
      <c r="G114" s="81"/>
      <c r="H114" s="81"/>
      <c r="I114" s="81"/>
      <c r="J114" s="72">
        <f>SUM(E114:I125)</f>
        <v>32270</v>
      </c>
    </row>
    <row r="115" spans="1:10" ht="22.5" customHeight="1" x14ac:dyDescent="0.25">
      <c r="A115" s="49" t="s">
        <v>180</v>
      </c>
      <c r="B115" s="109"/>
      <c r="C115" s="104" t="s">
        <v>181</v>
      </c>
      <c r="D115" s="66" t="s">
        <v>182</v>
      </c>
      <c r="E115" s="80"/>
      <c r="F115" s="82"/>
      <c r="G115" s="82"/>
      <c r="H115" s="82"/>
      <c r="I115" s="82"/>
      <c r="J115" s="77"/>
    </row>
    <row r="116" spans="1:10" ht="22.5" customHeight="1" x14ac:dyDescent="0.25">
      <c r="A116" s="49" t="s">
        <v>183</v>
      </c>
      <c r="B116" s="109"/>
      <c r="C116" s="106"/>
      <c r="D116" s="66" t="s">
        <v>184</v>
      </c>
      <c r="E116" s="80"/>
      <c r="F116" s="82"/>
      <c r="G116" s="82"/>
      <c r="H116" s="82"/>
      <c r="I116" s="82"/>
      <c r="J116" s="77"/>
    </row>
    <row r="117" spans="1:10" ht="22.5" customHeight="1" x14ac:dyDescent="0.25">
      <c r="A117" s="49" t="s">
        <v>185</v>
      </c>
      <c r="B117" s="109"/>
      <c r="C117" s="112" t="s">
        <v>186</v>
      </c>
      <c r="D117" s="66" t="s">
        <v>187</v>
      </c>
      <c r="E117" s="80"/>
      <c r="F117" s="82"/>
      <c r="G117" s="82"/>
      <c r="H117" s="82"/>
      <c r="I117" s="82"/>
      <c r="J117" s="77"/>
    </row>
    <row r="118" spans="1:10" ht="22.5" customHeight="1" x14ac:dyDescent="0.25">
      <c r="A118" s="49" t="s">
        <v>188</v>
      </c>
      <c r="B118" s="109"/>
      <c r="C118" s="113"/>
      <c r="D118" s="66" t="s">
        <v>189</v>
      </c>
      <c r="E118" s="80"/>
      <c r="F118" s="82"/>
      <c r="G118" s="82"/>
      <c r="H118" s="82"/>
      <c r="I118" s="82"/>
      <c r="J118" s="77"/>
    </row>
    <row r="119" spans="1:10" ht="22.5" customHeight="1" x14ac:dyDescent="0.25">
      <c r="A119" s="49" t="s">
        <v>190</v>
      </c>
      <c r="B119" s="109"/>
      <c r="C119" s="114"/>
      <c r="D119" s="66" t="s">
        <v>191</v>
      </c>
      <c r="E119" s="80"/>
      <c r="F119" s="82"/>
      <c r="G119" s="82"/>
      <c r="H119" s="82"/>
      <c r="I119" s="82"/>
      <c r="J119" s="77"/>
    </row>
    <row r="120" spans="1:10" ht="22.5" customHeight="1" x14ac:dyDescent="0.25">
      <c r="A120" s="34">
        <v>63</v>
      </c>
      <c r="B120" s="109"/>
      <c r="C120" s="110" t="s">
        <v>192</v>
      </c>
      <c r="D120" s="111"/>
      <c r="E120" s="80"/>
      <c r="F120" s="82"/>
      <c r="G120" s="82"/>
      <c r="H120" s="82"/>
      <c r="I120" s="82"/>
      <c r="J120" s="77"/>
    </row>
    <row r="121" spans="1:10" ht="22.5" customHeight="1" x14ac:dyDescent="0.25">
      <c r="A121" s="49" t="s">
        <v>193</v>
      </c>
      <c r="B121" s="109"/>
      <c r="C121" s="104" t="s">
        <v>194</v>
      </c>
      <c r="D121" s="68" t="s">
        <v>195</v>
      </c>
      <c r="E121" s="80"/>
      <c r="F121" s="82"/>
      <c r="G121" s="82"/>
      <c r="H121" s="82"/>
      <c r="I121" s="82"/>
      <c r="J121" s="77"/>
    </row>
    <row r="122" spans="1:10" ht="22.5" customHeight="1" x14ac:dyDescent="0.25">
      <c r="A122" s="49" t="s">
        <v>196</v>
      </c>
      <c r="B122" s="109"/>
      <c r="C122" s="105"/>
      <c r="D122" s="68" t="s">
        <v>197</v>
      </c>
      <c r="E122" s="80"/>
      <c r="F122" s="82"/>
      <c r="G122" s="82"/>
      <c r="H122" s="82"/>
      <c r="I122" s="82"/>
      <c r="J122" s="77"/>
    </row>
    <row r="123" spans="1:10" ht="22.5" customHeight="1" x14ac:dyDescent="0.25">
      <c r="A123" s="49" t="s">
        <v>198</v>
      </c>
      <c r="B123" s="109"/>
      <c r="C123" s="105"/>
      <c r="D123" s="68" t="s">
        <v>199</v>
      </c>
      <c r="E123" s="80"/>
      <c r="F123" s="82"/>
      <c r="G123" s="82"/>
      <c r="H123" s="82"/>
      <c r="I123" s="82"/>
      <c r="J123" s="77"/>
    </row>
    <row r="124" spans="1:10" ht="22.5" customHeight="1" x14ac:dyDescent="0.25">
      <c r="A124" s="49" t="s">
        <v>200</v>
      </c>
      <c r="B124" s="109"/>
      <c r="C124" s="105"/>
      <c r="D124" s="68" t="s">
        <v>201</v>
      </c>
      <c r="E124" s="80"/>
      <c r="F124" s="82"/>
      <c r="G124" s="82"/>
      <c r="H124" s="82"/>
      <c r="I124" s="82"/>
      <c r="J124" s="77"/>
    </row>
    <row r="125" spans="1:10" ht="22.5" customHeight="1" x14ac:dyDescent="0.25">
      <c r="A125" s="49" t="s">
        <v>202</v>
      </c>
      <c r="B125" s="109"/>
      <c r="C125" s="105"/>
      <c r="D125" s="68" t="s">
        <v>203</v>
      </c>
      <c r="E125" s="79"/>
      <c r="F125" s="83"/>
      <c r="G125" s="83"/>
      <c r="H125" s="83"/>
      <c r="I125" s="83"/>
      <c r="J125" s="73"/>
    </row>
    <row r="126" spans="1:10" ht="22.5" x14ac:dyDescent="0.25">
      <c r="A126" s="34">
        <v>65</v>
      </c>
      <c r="B126" s="98" t="s">
        <v>204</v>
      </c>
      <c r="C126" s="99"/>
      <c r="D126" s="100"/>
      <c r="E126" s="40">
        <v>16257</v>
      </c>
      <c r="F126" s="48">
        <v>18740</v>
      </c>
      <c r="G126" s="41">
        <v>60000</v>
      </c>
      <c r="H126" s="41">
        <v>0</v>
      </c>
      <c r="I126" s="42">
        <v>85000</v>
      </c>
      <c r="J126" s="43">
        <f>SUM(E126:I126)</f>
        <v>179997</v>
      </c>
    </row>
    <row r="127" spans="1:10" ht="22.5" customHeight="1" x14ac:dyDescent="0.25">
      <c r="A127" s="34">
        <v>66</v>
      </c>
      <c r="B127" s="101" t="s">
        <v>205</v>
      </c>
      <c r="C127" s="94" t="s">
        <v>206</v>
      </c>
      <c r="D127" s="95"/>
      <c r="E127" s="78">
        <v>7043</v>
      </c>
      <c r="F127" s="81"/>
      <c r="G127" s="81"/>
      <c r="H127" s="81"/>
      <c r="I127" s="81"/>
      <c r="J127" s="72">
        <f>SUM(E127:I131)</f>
        <v>7043</v>
      </c>
    </row>
    <row r="128" spans="1:10" ht="22.5" customHeight="1" x14ac:dyDescent="0.25">
      <c r="A128" s="49" t="s">
        <v>207</v>
      </c>
      <c r="B128" s="102"/>
      <c r="C128" s="104" t="s">
        <v>208</v>
      </c>
      <c r="D128" s="69" t="s">
        <v>209</v>
      </c>
      <c r="E128" s="80"/>
      <c r="F128" s="82"/>
      <c r="G128" s="82"/>
      <c r="H128" s="82"/>
      <c r="I128" s="82"/>
      <c r="J128" s="77"/>
    </row>
    <row r="129" spans="1:10" ht="22.5" customHeight="1" x14ac:dyDescent="0.25">
      <c r="A129" s="49" t="s">
        <v>210</v>
      </c>
      <c r="B129" s="102"/>
      <c r="C129" s="105"/>
      <c r="D129" s="69" t="s">
        <v>211</v>
      </c>
      <c r="E129" s="80"/>
      <c r="F129" s="82"/>
      <c r="G129" s="82"/>
      <c r="H129" s="82"/>
      <c r="I129" s="82"/>
      <c r="J129" s="77"/>
    </row>
    <row r="130" spans="1:10" ht="22.5" customHeight="1" x14ac:dyDescent="0.25">
      <c r="A130" s="49" t="s">
        <v>212</v>
      </c>
      <c r="B130" s="102"/>
      <c r="C130" s="105"/>
      <c r="D130" s="69" t="s">
        <v>213</v>
      </c>
      <c r="E130" s="80"/>
      <c r="F130" s="82"/>
      <c r="G130" s="82"/>
      <c r="H130" s="82"/>
      <c r="I130" s="82"/>
      <c r="J130" s="77"/>
    </row>
    <row r="131" spans="1:10" ht="22.5" customHeight="1" x14ac:dyDescent="0.25">
      <c r="A131" s="49" t="s">
        <v>214</v>
      </c>
      <c r="B131" s="103"/>
      <c r="C131" s="106"/>
      <c r="D131" s="69" t="s">
        <v>215</v>
      </c>
      <c r="E131" s="79"/>
      <c r="F131" s="83"/>
      <c r="G131" s="83"/>
      <c r="H131" s="83"/>
      <c r="I131" s="83"/>
      <c r="J131" s="73"/>
    </row>
    <row r="132" spans="1:10" ht="22.5" customHeight="1" x14ac:dyDescent="0.25">
      <c r="A132" s="34">
        <v>68</v>
      </c>
      <c r="B132" s="107" t="s">
        <v>216</v>
      </c>
      <c r="C132" s="94" t="s">
        <v>217</v>
      </c>
      <c r="D132" s="95"/>
      <c r="E132" s="78">
        <v>0</v>
      </c>
      <c r="F132" s="81"/>
      <c r="G132" s="81"/>
      <c r="H132" s="81"/>
      <c r="I132" s="81"/>
      <c r="J132" s="72">
        <f>SUM(E132:I133)</f>
        <v>0</v>
      </c>
    </row>
    <row r="133" spans="1:10" ht="22.5" customHeight="1" x14ac:dyDescent="0.25">
      <c r="A133" s="34">
        <v>69</v>
      </c>
      <c r="B133" s="107"/>
      <c r="C133" s="94" t="s">
        <v>218</v>
      </c>
      <c r="D133" s="95"/>
      <c r="E133" s="79"/>
      <c r="F133" s="83"/>
      <c r="G133" s="83"/>
      <c r="H133" s="83"/>
      <c r="I133" s="83"/>
      <c r="J133" s="73"/>
    </row>
    <row r="134" spans="1:10" ht="22.5" customHeight="1" x14ac:dyDescent="0.25">
      <c r="A134" s="34">
        <v>70</v>
      </c>
      <c r="B134" s="93" t="s">
        <v>219</v>
      </c>
      <c r="C134" s="94" t="s">
        <v>220</v>
      </c>
      <c r="D134" s="95"/>
      <c r="E134" s="78">
        <v>14000</v>
      </c>
      <c r="F134" s="81"/>
      <c r="G134" s="81">
        <v>1400</v>
      </c>
      <c r="H134" s="81"/>
      <c r="I134" s="81"/>
      <c r="J134" s="72">
        <f>SUM(E134:I138)</f>
        <v>15400</v>
      </c>
    </row>
    <row r="135" spans="1:10" ht="22.5" customHeight="1" x14ac:dyDescent="0.25">
      <c r="A135" s="34">
        <v>71</v>
      </c>
      <c r="B135" s="93"/>
      <c r="C135" s="94" t="s">
        <v>221</v>
      </c>
      <c r="D135" s="95"/>
      <c r="E135" s="80"/>
      <c r="F135" s="82"/>
      <c r="G135" s="82"/>
      <c r="H135" s="82"/>
      <c r="I135" s="82"/>
      <c r="J135" s="77"/>
    </row>
    <row r="136" spans="1:10" ht="22.5" customHeight="1" x14ac:dyDescent="0.25">
      <c r="A136" s="34">
        <v>72</v>
      </c>
      <c r="B136" s="93"/>
      <c r="C136" s="94" t="s">
        <v>222</v>
      </c>
      <c r="D136" s="95"/>
      <c r="E136" s="80"/>
      <c r="F136" s="82"/>
      <c r="G136" s="82"/>
      <c r="H136" s="82"/>
      <c r="I136" s="82"/>
      <c r="J136" s="77"/>
    </row>
    <row r="137" spans="1:10" ht="22.5" customHeight="1" x14ac:dyDescent="0.25">
      <c r="A137" s="34">
        <v>73</v>
      </c>
      <c r="B137" s="93"/>
      <c r="C137" s="94" t="s">
        <v>223</v>
      </c>
      <c r="D137" s="95"/>
      <c r="E137" s="80"/>
      <c r="F137" s="82"/>
      <c r="G137" s="82"/>
      <c r="H137" s="82"/>
      <c r="I137" s="82"/>
      <c r="J137" s="77"/>
    </row>
    <row r="138" spans="1:10" ht="22.5" customHeight="1" x14ac:dyDescent="0.25">
      <c r="A138" s="34">
        <v>74</v>
      </c>
      <c r="B138" s="93"/>
      <c r="C138" s="96" t="s">
        <v>224</v>
      </c>
      <c r="D138" s="97"/>
      <c r="E138" s="79"/>
      <c r="F138" s="83"/>
      <c r="G138" s="83"/>
      <c r="H138" s="83"/>
      <c r="I138" s="83"/>
      <c r="J138" s="73"/>
    </row>
    <row r="139" spans="1:10" ht="22.5" x14ac:dyDescent="0.25">
      <c r="A139" s="34">
        <v>75</v>
      </c>
      <c r="B139" s="84" t="s">
        <v>225</v>
      </c>
      <c r="C139" s="85"/>
      <c r="D139" s="86"/>
      <c r="E139" s="40"/>
      <c r="F139" s="48"/>
      <c r="G139" s="41"/>
      <c r="H139" s="41"/>
      <c r="I139" s="42"/>
      <c r="J139" s="43">
        <f>SUM(E139:I139)</f>
        <v>0</v>
      </c>
    </row>
    <row r="140" spans="1:10" ht="22.5" x14ac:dyDescent="0.25">
      <c r="A140" s="34">
        <v>76</v>
      </c>
      <c r="B140" s="87" t="s">
        <v>226</v>
      </c>
      <c r="C140" s="88"/>
      <c r="D140" s="89"/>
      <c r="E140" s="40">
        <v>1000</v>
      </c>
      <c r="F140" s="48"/>
      <c r="G140" s="41"/>
      <c r="H140" s="41"/>
      <c r="I140" s="42"/>
      <c r="J140" s="43">
        <f>SUM(E140:I140)</f>
        <v>1000</v>
      </c>
    </row>
    <row r="141" spans="1:10" ht="23.25" thickBot="1" x14ac:dyDescent="0.3">
      <c r="A141" s="50">
        <v>77</v>
      </c>
      <c r="B141" s="90" t="s">
        <v>208</v>
      </c>
      <c r="C141" s="91"/>
      <c r="D141" s="92"/>
      <c r="E141" s="51">
        <v>3190</v>
      </c>
      <c r="F141" s="52">
        <v>200</v>
      </c>
      <c r="G141" s="53">
        <v>1128</v>
      </c>
      <c r="H141" s="53"/>
      <c r="I141" s="54"/>
      <c r="J141" s="55">
        <f>SUM(E141:I141)</f>
        <v>4518</v>
      </c>
    </row>
    <row r="142" spans="1:10" ht="15.75" thickTop="1" x14ac:dyDescent="0.25"/>
  </sheetData>
  <mergeCells count="156">
    <mergeCell ref="A3:D3"/>
    <mergeCell ref="E3:J3"/>
    <mergeCell ref="B4:D4"/>
    <mergeCell ref="B5:D5"/>
    <mergeCell ref="B6:D6"/>
    <mergeCell ref="C29:D29"/>
    <mergeCell ref="C30:D30"/>
    <mergeCell ref="B31:B53"/>
    <mergeCell ref="C31:D31"/>
    <mergeCell ref="C32:D32"/>
    <mergeCell ref="C33:D33"/>
    <mergeCell ref="C34:C35"/>
    <mergeCell ref="C36:D36"/>
    <mergeCell ref="C37:D37"/>
    <mergeCell ref="C38:C51"/>
    <mergeCell ref="B7:B30"/>
    <mergeCell ref="C7:D7"/>
    <mergeCell ref="C8:D8"/>
    <mergeCell ref="C9:D9"/>
    <mergeCell ref="C10:D10"/>
    <mergeCell ref="C11:D11"/>
    <mergeCell ref="C12:D12"/>
    <mergeCell ref="C13:D13"/>
    <mergeCell ref="C14:C27"/>
    <mergeCell ref="C28:D28"/>
    <mergeCell ref="C52:D52"/>
    <mergeCell ref="C53:D53"/>
    <mergeCell ref="B54:D54"/>
    <mergeCell ref="B55:B77"/>
    <mergeCell ref="C55:D55"/>
    <mergeCell ref="C56:D56"/>
    <mergeCell ref="C57:D57"/>
    <mergeCell ref="C58:C59"/>
    <mergeCell ref="C60:D60"/>
    <mergeCell ref="C61:D61"/>
    <mergeCell ref="B80:B83"/>
    <mergeCell ref="C80:D80"/>
    <mergeCell ref="C81:D81"/>
    <mergeCell ref="C83:D83"/>
    <mergeCell ref="B84:D84"/>
    <mergeCell ref="B85:D85"/>
    <mergeCell ref="C62:C75"/>
    <mergeCell ref="C76:D76"/>
    <mergeCell ref="C77:D77"/>
    <mergeCell ref="B78:B79"/>
    <mergeCell ref="C78:D78"/>
    <mergeCell ref="C79:D79"/>
    <mergeCell ref="B104:B113"/>
    <mergeCell ref="C104:C107"/>
    <mergeCell ref="C108:C110"/>
    <mergeCell ref="C111:D111"/>
    <mergeCell ref="C112:D112"/>
    <mergeCell ref="B86:D86"/>
    <mergeCell ref="B87:B103"/>
    <mergeCell ref="C87:D87"/>
    <mergeCell ref="C88:D88"/>
    <mergeCell ref="C89:C91"/>
    <mergeCell ref="C92:D92"/>
    <mergeCell ref="C93:D93"/>
    <mergeCell ref="C94:D94"/>
    <mergeCell ref="C95:D95"/>
    <mergeCell ref="C96:D96"/>
    <mergeCell ref="C114:D114"/>
    <mergeCell ref="C115:C116"/>
    <mergeCell ref="C117:C119"/>
    <mergeCell ref="C120:D120"/>
    <mergeCell ref="C121:C125"/>
    <mergeCell ref="C97:D97"/>
    <mergeCell ref="C98:D98"/>
    <mergeCell ref="C99:D99"/>
    <mergeCell ref="C100:D100"/>
    <mergeCell ref="C101:C103"/>
    <mergeCell ref="B139:D139"/>
    <mergeCell ref="B140:D140"/>
    <mergeCell ref="B141:D141"/>
    <mergeCell ref="E7:E30"/>
    <mergeCell ref="F7:F30"/>
    <mergeCell ref="G7:G30"/>
    <mergeCell ref="E55:E77"/>
    <mergeCell ref="F55:F77"/>
    <mergeCell ref="G55:G77"/>
    <mergeCell ref="B134:B138"/>
    <mergeCell ref="C134:D134"/>
    <mergeCell ref="C135:D135"/>
    <mergeCell ref="C136:D136"/>
    <mergeCell ref="C137:D137"/>
    <mergeCell ref="C138:D138"/>
    <mergeCell ref="B126:D126"/>
    <mergeCell ref="B127:B131"/>
    <mergeCell ref="C127:D127"/>
    <mergeCell ref="C128:C131"/>
    <mergeCell ref="B132:B133"/>
    <mergeCell ref="C132:D132"/>
    <mergeCell ref="C133:D133"/>
    <mergeCell ref="C113:D113"/>
    <mergeCell ref="B114:B125"/>
    <mergeCell ref="H7:H30"/>
    <mergeCell ref="I7:I30"/>
    <mergeCell ref="J7:J30"/>
    <mergeCell ref="E31:E53"/>
    <mergeCell ref="F31:F53"/>
    <mergeCell ref="G31:G53"/>
    <mergeCell ref="H31:H53"/>
    <mergeCell ref="I31:I53"/>
    <mergeCell ref="J31:J53"/>
    <mergeCell ref="H55:H77"/>
    <mergeCell ref="I55:I77"/>
    <mergeCell ref="J55:J77"/>
    <mergeCell ref="E87:E103"/>
    <mergeCell ref="F87:F103"/>
    <mergeCell ref="G87:G103"/>
    <mergeCell ref="H87:H103"/>
    <mergeCell ref="I87:I103"/>
    <mergeCell ref="J87:J103"/>
    <mergeCell ref="E80:E83"/>
    <mergeCell ref="E127:E131"/>
    <mergeCell ref="F127:F131"/>
    <mergeCell ref="G127:G131"/>
    <mergeCell ref="H127:H131"/>
    <mergeCell ref="I127:I131"/>
    <mergeCell ref="J127:J131"/>
    <mergeCell ref="J104:J113"/>
    <mergeCell ref="E114:E125"/>
    <mergeCell ref="F114:F125"/>
    <mergeCell ref="G114:G125"/>
    <mergeCell ref="H114:H125"/>
    <mergeCell ref="I114:I125"/>
    <mergeCell ref="J114:J125"/>
    <mergeCell ref="E104:E113"/>
    <mergeCell ref="F104:F113"/>
    <mergeCell ref="G104:G113"/>
    <mergeCell ref="H104:H113"/>
    <mergeCell ref="I104:I113"/>
    <mergeCell ref="E134:E138"/>
    <mergeCell ref="F134:F138"/>
    <mergeCell ref="G134:G138"/>
    <mergeCell ref="H134:H138"/>
    <mergeCell ref="I134:I138"/>
    <mergeCell ref="J134:J138"/>
    <mergeCell ref="E132:E133"/>
    <mergeCell ref="F132:F133"/>
    <mergeCell ref="G132:G133"/>
    <mergeCell ref="H132:H133"/>
    <mergeCell ref="I132:I133"/>
    <mergeCell ref="J132:J133"/>
    <mergeCell ref="J78:J79"/>
    <mergeCell ref="G80:G83"/>
    <mergeCell ref="H80:H83"/>
    <mergeCell ref="I80:I83"/>
    <mergeCell ref="J80:J83"/>
    <mergeCell ref="F80:F83"/>
    <mergeCell ref="E78:E79"/>
    <mergeCell ref="F78:F79"/>
    <mergeCell ref="G78:G79"/>
    <mergeCell ref="H78:H79"/>
    <mergeCell ref="I78:I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شاخصهای هزینه سالیانه</vt:lpstr>
      <vt:lpstr>شاخص های هزینه روزانه</vt:lpstr>
      <vt:lpstr>مصوب داخلی 97</vt:lpstr>
      <vt:lpstr>'شاخصهای هزینه سالیانه'!Print_Area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2019-04-22T04:19:03Z</dcterms:created>
  <dcterms:modified xsi:type="dcterms:W3CDTF">2019-04-27T11:10:11Z</dcterms:modified>
</cp:coreProperties>
</file>