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پژوهش 99\"/>
    </mc:Choice>
  </mc:AlternateContent>
  <bookViews>
    <workbookView xWindow="0" yWindow="0" windowWidth="20400" windowHeight="7020" activeTab="1"/>
  </bookViews>
  <sheets>
    <sheet name="ISIمقالات" sheetId="3" r:id="rId1"/>
    <sheet name="مقالات معتبر و ISC" sheetId="2" r:id="rId2"/>
    <sheet name="مقالات منتشره سایر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3" l="1"/>
  <c r="L16" i="3"/>
  <c r="K16" i="3"/>
  <c r="J16" i="3"/>
  <c r="I16" i="3"/>
  <c r="G16" i="3"/>
  <c r="M15" i="3"/>
  <c r="L15" i="3"/>
  <c r="K15" i="3"/>
  <c r="J15" i="3"/>
  <c r="I15" i="3"/>
  <c r="G15" i="3"/>
  <c r="G14" i="3"/>
  <c r="G13" i="3"/>
  <c r="G12" i="3"/>
  <c r="G11" i="3"/>
  <c r="G10" i="3"/>
  <c r="G9" i="3"/>
  <c r="G8" i="3"/>
  <c r="G7" i="3"/>
  <c r="G6" i="3"/>
  <c r="G5" i="3"/>
  <c r="G4" i="3"/>
  <c r="Q21" i="2"/>
  <c r="P21" i="2"/>
  <c r="M16" i="2"/>
  <c r="L16" i="2"/>
  <c r="K16" i="2"/>
  <c r="J16" i="2"/>
  <c r="I16" i="2"/>
  <c r="G16" i="2"/>
  <c r="M15" i="2"/>
  <c r="L15" i="2"/>
  <c r="K15" i="2"/>
  <c r="J15" i="2"/>
  <c r="I15" i="2"/>
  <c r="G15" i="2"/>
  <c r="G14" i="2"/>
  <c r="G13" i="2"/>
  <c r="G12" i="2"/>
  <c r="G11" i="2"/>
  <c r="G10" i="2"/>
  <c r="G9" i="2"/>
  <c r="G8" i="2"/>
  <c r="G7" i="2"/>
  <c r="G6" i="2"/>
  <c r="G5" i="2"/>
  <c r="G4" i="2"/>
  <c r="M16" i="1"/>
  <c r="L16" i="1"/>
  <c r="K16" i="1"/>
  <c r="J16" i="1"/>
  <c r="I16" i="1"/>
  <c r="G16" i="1"/>
  <c r="M15" i="1"/>
  <c r="L15" i="1"/>
  <c r="K15" i="1"/>
  <c r="J15" i="1"/>
  <c r="I15" i="1"/>
  <c r="G15" i="1"/>
  <c r="G14" i="1"/>
  <c r="G13" i="1"/>
  <c r="G12" i="1"/>
  <c r="G11" i="1"/>
  <c r="G10" i="1"/>
  <c r="G9" i="1"/>
  <c r="G8" i="1"/>
  <c r="G7" i="1"/>
  <c r="G6" i="1"/>
  <c r="G5" i="1"/>
  <c r="H4" i="1"/>
  <c r="G4" i="1"/>
</calcChain>
</file>

<file path=xl/sharedStrings.xml><?xml version="1.0" encoding="utf-8"?>
<sst xmlns="http://schemas.openxmlformats.org/spreadsheetml/2006/main" count="49" uniqueCount="20">
  <si>
    <r>
      <t xml:space="preserve">آمار مقالات منتشره در مجلات سایر، به تفکیک دانشکده در سال های 86 تا 98 </t>
    </r>
    <r>
      <rPr>
        <sz val="12"/>
        <color theme="1"/>
        <rFont val="B Zar"/>
        <charset val="178"/>
      </rPr>
      <t>(غیر علمی- پژوهشی و علمی- ترویجی معتبر و فاقد نمایه های استنادی معتبر شامل - ISI ، Scopus و ISC )</t>
    </r>
  </si>
  <si>
    <t>سال</t>
  </si>
  <si>
    <t>دانشکده مهندسی</t>
  </si>
  <si>
    <t>دانشکده علوم</t>
  </si>
  <si>
    <t>دانشکده کشاورزی</t>
  </si>
  <si>
    <t>دانشکده علوم انسانی</t>
  </si>
  <si>
    <t xml:space="preserve">پژوهشکده فناوریهای نوین </t>
  </si>
  <si>
    <t>جمع جدول</t>
  </si>
  <si>
    <t>مجموع مقالات دانشگاه</t>
  </si>
  <si>
    <t>سرانه دانشکده مهندسی</t>
  </si>
  <si>
    <t>سرانه دانشکده علوم</t>
  </si>
  <si>
    <t>سرانه دانشکده کشاورزی</t>
  </si>
  <si>
    <t>سرانه دانشکده علوم انسانی</t>
  </si>
  <si>
    <t>سرانه دانشگاه</t>
  </si>
  <si>
    <t xml:space="preserve">ماخذ: گزارش عملکرد پژوهش در تاریخ 18-11-99 </t>
  </si>
  <si>
    <t>لازم به ذکر است که مقالات مشترک بین اعضای هیأت علمی دو یا چند دانشکده برای تمامی آنها منظور شده است. این موضوع و همچنین عدم درج آمار مربوط به پژوهشکده فناوریهای نوین زیستی، اختلاف بین مجموع مقالات دانشکده ها با مجموع دانشگاه را سبب شده است.</t>
  </si>
  <si>
    <t>تعداد مقالات علمی- پژوهشی معتبر و ISC در دانشگاه به تفکیک دانشکده</t>
  </si>
  <si>
    <t>پژوهشکده فناوریهای نوین</t>
  </si>
  <si>
    <t>جمع</t>
  </si>
  <si>
    <t>جدول تعداد مقالات ISI در دانشگاه به تفکیک دانشکده در سال های 86 تا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</si>
</sst>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B Zar"/>
      <charset val="178"/>
    </font>
    <font>
      <sz val="12"/>
      <color theme="1"/>
      <name val="B Zar"/>
      <charset val="178"/>
    </font>
    <font>
      <sz val="11"/>
      <color theme="1"/>
      <name val="B Zar"/>
      <charset val="178"/>
    </font>
    <font>
      <b/>
      <sz val="11"/>
      <color theme="1"/>
      <name val="B Zar"/>
      <charset val="17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vertical="center"/>
    </xf>
    <xf numFmtId="0" fontId="4" fillId="6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مجموع مقالات </a:t>
            </a:r>
            <a:r>
              <a:rPr lang="en-US"/>
              <a:t>ISI</a:t>
            </a:r>
            <a:r>
              <a:rPr lang="fa-IR"/>
              <a:t> دانشگاه</a:t>
            </a:r>
            <a:r>
              <a:rPr lang="en-US"/>
              <a:t> </a:t>
            </a:r>
            <a:r>
              <a:rPr lang="fa-IR"/>
              <a:t>از 98-86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ISIمقالات!$H$3</c:f>
              <c:strCache>
                <c:ptCount val="1"/>
                <c:pt idx="0">
                  <c:v>مجموع مقالات دانشگاه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ISIمقالات!$A$4:$A$16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ISIمقالات!$H$4:$H$16</c:f>
              <c:numCache>
                <c:formatCode>General</c:formatCode>
                <c:ptCount val="13"/>
                <c:pt idx="0">
                  <c:v>103</c:v>
                </c:pt>
                <c:pt idx="1">
                  <c:v>113</c:v>
                </c:pt>
                <c:pt idx="2">
                  <c:v>131</c:v>
                </c:pt>
                <c:pt idx="3">
                  <c:v>197</c:v>
                </c:pt>
                <c:pt idx="4">
                  <c:v>234</c:v>
                </c:pt>
                <c:pt idx="5">
                  <c:v>204</c:v>
                </c:pt>
                <c:pt idx="6">
                  <c:v>216</c:v>
                </c:pt>
                <c:pt idx="7">
                  <c:v>269</c:v>
                </c:pt>
                <c:pt idx="8">
                  <c:v>292</c:v>
                </c:pt>
                <c:pt idx="9">
                  <c:v>360</c:v>
                </c:pt>
                <c:pt idx="10">
                  <c:v>383</c:v>
                </c:pt>
                <c:pt idx="11">
                  <c:v>400</c:v>
                </c:pt>
                <c:pt idx="12">
                  <c:v>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5-41F7-B4CD-7BC0B043565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3869512"/>
        <c:axId val="383861312"/>
      </c:lineChart>
      <c:catAx>
        <c:axId val="383869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61312"/>
        <c:crosses val="autoZero"/>
        <c:auto val="1"/>
        <c:lblAlgn val="ctr"/>
        <c:lblOffset val="100"/>
        <c:noMultiLvlLbl val="0"/>
      </c:catAx>
      <c:valAx>
        <c:axId val="38386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تعداد مقالات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69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نمودار مقالات </a:t>
            </a:r>
            <a:r>
              <a:rPr lang="en-US"/>
              <a:t>ISI</a:t>
            </a:r>
            <a:r>
              <a:rPr lang="fa-IR"/>
              <a:t> دردانشگاه،</a:t>
            </a:r>
            <a:r>
              <a:rPr lang="en-US"/>
              <a:t> </a:t>
            </a:r>
            <a:r>
              <a:rPr lang="fa-IR"/>
              <a:t>به تفکیک دانشکده از سال 98-86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ISIمقالات!$B$3</c:f>
              <c:strCache>
                <c:ptCount val="1"/>
                <c:pt idx="0">
                  <c:v>دانشکده مهندسی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ISIمقالات!$A$4:$A$16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ISIمقالات!$B$4:$B$16</c:f>
              <c:numCache>
                <c:formatCode>General</c:formatCode>
                <c:ptCount val="13"/>
                <c:pt idx="0">
                  <c:v>9</c:v>
                </c:pt>
                <c:pt idx="1">
                  <c:v>28</c:v>
                </c:pt>
                <c:pt idx="2">
                  <c:v>31</c:v>
                </c:pt>
                <c:pt idx="3">
                  <c:v>46</c:v>
                </c:pt>
                <c:pt idx="4">
                  <c:v>62</c:v>
                </c:pt>
                <c:pt idx="5">
                  <c:v>54</c:v>
                </c:pt>
                <c:pt idx="6">
                  <c:v>67</c:v>
                </c:pt>
                <c:pt idx="7">
                  <c:v>95</c:v>
                </c:pt>
                <c:pt idx="8">
                  <c:v>86</c:v>
                </c:pt>
                <c:pt idx="9">
                  <c:v>120</c:v>
                </c:pt>
                <c:pt idx="10">
                  <c:v>124</c:v>
                </c:pt>
                <c:pt idx="11">
                  <c:v>150</c:v>
                </c:pt>
                <c:pt idx="12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7-42A3-84E1-0915335861F5}"/>
            </c:ext>
          </c:extLst>
        </c:ser>
        <c:ser>
          <c:idx val="1"/>
          <c:order val="1"/>
          <c:tx>
            <c:strRef>
              <c:f>ISIمقالات!$C$3</c:f>
              <c:strCache>
                <c:ptCount val="1"/>
                <c:pt idx="0">
                  <c:v>دانشکده علوم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ISIمقالات!$A$4:$A$16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ISIمقالات!$C$4:$C$16</c:f>
              <c:numCache>
                <c:formatCode>General</c:formatCode>
                <c:ptCount val="13"/>
                <c:pt idx="0">
                  <c:v>71</c:v>
                </c:pt>
                <c:pt idx="1">
                  <c:v>67</c:v>
                </c:pt>
                <c:pt idx="2">
                  <c:v>79</c:v>
                </c:pt>
                <c:pt idx="3">
                  <c:v>108</c:v>
                </c:pt>
                <c:pt idx="4">
                  <c:v>128</c:v>
                </c:pt>
                <c:pt idx="5">
                  <c:v>123</c:v>
                </c:pt>
                <c:pt idx="6">
                  <c:v>123</c:v>
                </c:pt>
                <c:pt idx="7">
                  <c:v>149</c:v>
                </c:pt>
                <c:pt idx="8">
                  <c:v>167</c:v>
                </c:pt>
                <c:pt idx="9">
                  <c:v>190</c:v>
                </c:pt>
                <c:pt idx="10">
                  <c:v>195</c:v>
                </c:pt>
                <c:pt idx="11">
                  <c:v>184</c:v>
                </c:pt>
                <c:pt idx="12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7-42A3-84E1-0915335861F5}"/>
            </c:ext>
          </c:extLst>
        </c:ser>
        <c:ser>
          <c:idx val="2"/>
          <c:order val="2"/>
          <c:tx>
            <c:strRef>
              <c:f>ISIمقالات!$D$3</c:f>
              <c:strCache>
                <c:ptCount val="1"/>
                <c:pt idx="0">
                  <c:v>دانشکده کشاورزی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ISIمقالات!$A$4:$A$16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ISIمقالات!$D$4:$D$16</c:f>
              <c:numCache>
                <c:formatCode>General</c:formatCode>
                <c:ptCount val="13"/>
                <c:pt idx="0">
                  <c:v>20</c:v>
                </c:pt>
                <c:pt idx="1">
                  <c:v>17</c:v>
                </c:pt>
                <c:pt idx="2">
                  <c:v>20</c:v>
                </c:pt>
                <c:pt idx="3">
                  <c:v>41</c:v>
                </c:pt>
                <c:pt idx="4">
                  <c:v>43</c:v>
                </c:pt>
                <c:pt idx="5">
                  <c:v>27</c:v>
                </c:pt>
                <c:pt idx="6">
                  <c:v>24</c:v>
                </c:pt>
                <c:pt idx="7">
                  <c:v>25</c:v>
                </c:pt>
                <c:pt idx="8">
                  <c:v>36</c:v>
                </c:pt>
                <c:pt idx="9">
                  <c:v>42</c:v>
                </c:pt>
                <c:pt idx="10">
                  <c:v>55</c:v>
                </c:pt>
                <c:pt idx="11">
                  <c:v>56</c:v>
                </c:pt>
                <c:pt idx="1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7-42A3-84E1-0915335861F5}"/>
            </c:ext>
          </c:extLst>
        </c:ser>
        <c:ser>
          <c:idx val="3"/>
          <c:order val="3"/>
          <c:tx>
            <c:strRef>
              <c:f>ISIمقالات!$E$3</c:f>
              <c:strCache>
                <c:ptCount val="1"/>
                <c:pt idx="0">
                  <c:v>دانشکده علوم انسانی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ISIمقالات!$A$4:$A$16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ISIمقالات!$E$4:$E$16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5</c:v>
                </c:pt>
                <c:pt idx="9">
                  <c:v>12</c:v>
                </c:pt>
                <c:pt idx="10">
                  <c:v>13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7-42A3-84E1-091533586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206224"/>
        <c:axId val="397211144"/>
        <c:axId val="0"/>
      </c:bar3DChart>
      <c:catAx>
        <c:axId val="39720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211144"/>
        <c:crosses val="autoZero"/>
        <c:auto val="1"/>
        <c:lblAlgn val="ctr"/>
        <c:lblOffset val="100"/>
        <c:noMultiLvlLbl val="0"/>
      </c:catAx>
      <c:valAx>
        <c:axId val="39721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20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سرانه مقالات </a:t>
            </a:r>
            <a:r>
              <a:rPr lang="en-US"/>
              <a:t>ISI</a:t>
            </a:r>
            <a:r>
              <a:rPr lang="fa-IR"/>
              <a:t> دانشگاه</a:t>
            </a:r>
            <a:r>
              <a:rPr lang="en-US"/>
              <a:t> </a:t>
            </a:r>
            <a:r>
              <a:rPr lang="fa-IR"/>
              <a:t>به تفکیک دانشکده از 98-86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ISIمقالات!$I$3</c:f>
              <c:strCache>
                <c:ptCount val="1"/>
                <c:pt idx="0">
                  <c:v>سرانه دانشکده مهندسی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ISIمقالات!$A$4:$A$16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ISIمقالات!$I$4:$I$16</c:f>
              <c:numCache>
                <c:formatCode>General</c:formatCode>
                <c:ptCount val="13"/>
                <c:pt idx="0">
                  <c:v>0.17</c:v>
                </c:pt>
                <c:pt idx="1">
                  <c:v>0.44</c:v>
                </c:pt>
                <c:pt idx="2">
                  <c:v>0.4</c:v>
                </c:pt>
                <c:pt idx="3">
                  <c:v>0.54</c:v>
                </c:pt>
                <c:pt idx="4">
                  <c:v>0.7</c:v>
                </c:pt>
                <c:pt idx="5">
                  <c:v>0.55000000000000004</c:v>
                </c:pt>
                <c:pt idx="6">
                  <c:v>0.64</c:v>
                </c:pt>
                <c:pt idx="7">
                  <c:v>0.86</c:v>
                </c:pt>
                <c:pt idx="8">
                  <c:v>0.77</c:v>
                </c:pt>
                <c:pt idx="9">
                  <c:v>1.06</c:v>
                </c:pt>
                <c:pt idx="10">
                  <c:v>1.1000000000000001</c:v>
                </c:pt>
                <c:pt idx="11" formatCode="0.0">
                  <c:v>1.2295081967213115</c:v>
                </c:pt>
                <c:pt idx="12" formatCode="0.0">
                  <c:v>0.88188976377952755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D-4DA2-937A-81F9DDE549AD}"/>
            </c:ext>
          </c:extLst>
        </c:ser>
        <c:ser>
          <c:idx val="1"/>
          <c:order val="1"/>
          <c:tx>
            <c:strRef>
              <c:f>ISIمقالات!$J$3</c:f>
              <c:strCache>
                <c:ptCount val="1"/>
                <c:pt idx="0">
                  <c:v>سرانه دانشکده علوم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ISIمقالات!$A$4:$A$16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ISIمقالات!$J$4:$J$16</c:f>
              <c:numCache>
                <c:formatCode>General</c:formatCode>
                <c:ptCount val="13"/>
                <c:pt idx="0">
                  <c:v>1.37</c:v>
                </c:pt>
                <c:pt idx="1">
                  <c:v>1.1000000000000001</c:v>
                </c:pt>
                <c:pt idx="2">
                  <c:v>1.27</c:v>
                </c:pt>
                <c:pt idx="3">
                  <c:v>1.42</c:v>
                </c:pt>
                <c:pt idx="4">
                  <c:v>1.62</c:v>
                </c:pt>
                <c:pt idx="5">
                  <c:v>1.37</c:v>
                </c:pt>
                <c:pt idx="6">
                  <c:v>1.17</c:v>
                </c:pt>
                <c:pt idx="7">
                  <c:v>1.41</c:v>
                </c:pt>
                <c:pt idx="8">
                  <c:v>1.5</c:v>
                </c:pt>
                <c:pt idx="9">
                  <c:v>1.7</c:v>
                </c:pt>
                <c:pt idx="10">
                  <c:v>1.74</c:v>
                </c:pt>
                <c:pt idx="11" formatCode="0.0">
                  <c:v>1.5862068965517242</c:v>
                </c:pt>
                <c:pt idx="12" formatCode="0.0">
                  <c:v>2.0176991150442478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D-4DA2-937A-81F9DDE549AD}"/>
            </c:ext>
          </c:extLst>
        </c:ser>
        <c:ser>
          <c:idx val="2"/>
          <c:order val="2"/>
          <c:tx>
            <c:strRef>
              <c:f>ISIمقالات!$K$3</c:f>
              <c:strCache>
                <c:ptCount val="1"/>
                <c:pt idx="0">
                  <c:v>سرانه دانشکده کشاورزی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ISIمقالات!$A$4:$A$16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ISIمقالات!$K$4:$K$16</c:f>
              <c:numCache>
                <c:formatCode>General</c:formatCode>
                <c:ptCount val="13"/>
                <c:pt idx="0">
                  <c:v>0.42</c:v>
                </c:pt>
                <c:pt idx="1">
                  <c:v>0.34</c:v>
                </c:pt>
                <c:pt idx="2">
                  <c:v>0.36</c:v>
                </c:pt>
                <c:pt idx="3">
                  <c:v>0.72</c:v>
                </c:pt>
                <c:pt idx="4">
                  <c:v>0.7</c:v>
                </c:pt>
                <c:pt idx="5">
                  <c:v>0.39</c:v>
                </c:pt>
                <c:pt idx="6">
                  <c:v>0.33</c:v>
                </c:pt>
                <c:pt idx="7">
                  <c:v>0.34</c:v>
                </c:pt>
                <c:pt idx="8">
                  <c:v>0.46</c:v>
                </c:pt>
                <c:pt idx="9">
                  <c:v>0.53</c:v>
                </c:pt>
                <c:pt idx="10">
                  <c:v>0.69</c:v>
                </c:pt>
                <c:pt idx="11" formatCode="0.0">
                  <c:v>0.70886075949367089</c:v>
                </c:pt>
                <c:pt idx="12" formatCode="0.0">
                  <c:v>0.69135802469135799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ED-4DA2-937A-81F9DDE549AD}"/>
            </c:ext>
          </c:extLst>
        </c:ser>
        <c:ser>
          <c:idx val="3"/>
          <c:order val="3"/>
          <c:tx>
            <c:strRef>
              <c:f>ISIمقالات!$L$3</c:f>
              <c:strCache>
                <c:ptCount val="1"/>
                <c:pt idx="0">
                  <c:v>سرانه دانشکده علوم انسانی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ISIمقالات!$A$4:$A$16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ISIمقالات!$L$4:$L$16</c:f>
              <c:numCache>
                <c:formatCode>General</c:formatCode>
                <c:ptCount val="13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0.08</c:v>
                </c:pt>
                <c:pt idx="5">
                  <c:v>0</c:v>
                </c:pt>
                <c:pt idx="6">
                  <c:v>0.03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0.15</c:v>
                </c:pt>
                <c:pt idx="10">
                  <c:v>0.16</c:v>
                </c:pt>
                <c:pt idx="11" formatCode="0.0">
                  <c:v>9.5238095238095233E-2</c:v>
                </c:pt>
                <c:pt idx="12" formatCode="0.0">
                  <c:v>9.1954022988505746E-2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ED-4DA2-937A-81F9DDE549AD}"/>
            </c:ext>
          </c:extLst>
        </c:ser>
        <c:ser>
          <c:idx val="4"/>
          <c:order val="4"/>
          <c:tx>
            <c:strRef>
              <c:f>ISIمقالات!$M$3</c:f>
              <c:strCache>
                <c:ptCount val="1"/>
                <c:pt idx="0">
                  <c:v>سرانه دانشگاه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ISIمقالات!$A$4:$A$16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ISIمقالات!$M$4:$M$16</c:f>
              <c:numCache>
                <c:formatCode>General</c:formatCode>
                <c:ptCount val="13"/>
                <c:pt idx="0">
                  <c:v>0.53</c:v>
                </c:pt>
                <c:pt idx="1">
                  <c:v>0.49</c:v>
                </c:pt>
                <c:pt idx="2">
                  <c:v>0.52</c:v>
                </c:pt>
                <c:pt idx="3">
                  <c:v>0.71</c:v>
                </c:pt>
                <c:pt idx="4">
                  <c:v>0.83</c:v>
                </c:pt>
                <c:pt idx="5">
                  <c:v>0.63</c:v>
                </c:pt>
                <c:pt idx="6">
                  <c:v>0.61</c:v>
                </c:pt>
                <c:pt idx="7">
                  <c:v>0.74</c:v>
                </c:pt>
                <c:pt idx="8">
                  <c:v>0.76</c:v>
                </c:pt>
                <c:pt idx="9">
                  <c:v>0.93</c:v>
                </c:pt>
                <c:pt idx="10">
                  <c:v>0.99</c:v>
                </c:pt>
                <c:pt idx="11" formatCode="0.0">
                  <c:v>0.98765432098765427</c:v>
                </c:pt>
                <c:pt idx="12" formatCode="0.0">
                  <c:v>0.97572815533980584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ED-4DA2-937A-81F9DDE5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279704"/>
        <c:axId val="445279048"/>
      </c:lineChart>
      <c:catAx>
        <c:axId val="445279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58546053699328"/>
              <c:y val="0.821201663381764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279048"/>
        <c:crosses val="autoZero"/>
        <c:auto val="1"/>
        <c:lblAlgn val="ctr"/>
        <c:lblOffset val="100"/>
        <c:noMultiLvlLbl val="0"/>
      </c:catAx>
      <c:valAx>
        <c:axId val="44527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سرانه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689781100562304E-2"/>
              <c:y val="0.40045827045357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27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 b="1"/>
              <a:t>تعداد مقالات علمی- پژوهشی معتبر و</a:t>
            </a:r>
            <a:r>
              <a:rPr lang="en-US" sz="1200" b="1"/>
              <a:t>ISC </a:t>
            </a:r>
            <a:r>
              <a:rPr lang="fa-IR" sz="1200" b="1"/>
              <a:t> در دانشگاه به تفکیک دانشکده از 98-86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'مقالات معتبر و ISC'!$B$3</c:f>
              <c:strCache>
                <c:ptCount val="1"/>
                <c:pt idx="0">
                  <c:v>دانشکده مهندسی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'مقالات معتبر و ISC'!$A$4:$A$16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معتبر و ISC'!$B$4:$B$16</c:f>
              <c:numCache>
                <c:formatCode>General</c:formatCode>
                <c:ptCount val="13"/>
                <c:pt idx="0">
                  <c:v>6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7</c:v>
                </c:pt>
                <c:pt idx="5">
                  <c:v>18</c:v>
                </c:pt>
                <c:pt idx="6">
                  <c:v>23</c:v>
                </c:pt>
                <c:pt idx="7">
                  <c:v>31</c:v>
                </c:pt>
                <c:pt idx="8">
                  <c:v>41</c:v>
                </c:pt>
                <c:pt idx="9">
                  <c:v>58</c:v>
                </c:pt>
                <c:pt idx="10">
                  <c:v>58</c:v>
                </c:pt>
                <c:pt idx="11">
                  <c:v>75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4-49B6-84E8-F73D2BD9D8B2}"/>
            </c:ext>
          </c:extLst>
        </c:ser>
        <c:ser>
          <c:idx val="1"/>
          <c:order val="1"/>
          <c:tx>
            <c:strRef>
              <c:f>'مقالات معتبر و ISC'!$C$3</c:f>
              <c:strCache>
                <c:ptCount val="1"/>
                <c:pt idx="0">
                  <c:v>دانشکده علوم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'مقالات معتبر و ISC'!$A$4:$A$16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معتبر و ISC'!$C$4:$C$16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11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22</c:v>
                </c:pt>
                <c:pt idx="7">
                  <c:v>35</c:v>
                </c:pt>
                <c:pt idx="8">
                  <c:v>41</c:v>
                </c:pt>
                <c:pt idx="9">
                  <c:v>53</c:v>
                </c:pt>
                <c:pt idx="10">
                  <c:v>67</c:v>
                </c:pt>
                <c:pt idx="11">
                  <c:v>72</c:v>
                </c:pt>
                <c:pt idx="1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4-49B6-84E8-F73D2BD9D8B2}"/>
            </c:ext>
          </c:extLst>
        </c:ser>
        <c:ser>
          <c:idx val="2"/>
          <c:order val="2"/>
          <c:tx>
            <c:strRef>
              <c:f>'مقالات معتبر و ISC'!$D$3</c:f>
              <c:strCache>
                <c:ptCount val="1"/>
                <c:pt idx="0">
                  <c:v>دانشکده کشاورزی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'مقالات معتبر و ISC'!$A$4:$A$16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معتبر و ISC'!$D$4:$D$16</c:f>
              <c:numCache>
                <c:formatCode>General</c:formatCode>
                <c:ptCount val="13"/>
                <c:pt idx="0">
                  <c:v>16</c:v>
                </c:pt>
                <c:pt idx="1">
                  <c:v>31</c:v>
                </c:pt>
                <c:pt idx="2">
                  <c:v>22</c:v>
                </c:pt>
                <c:pt idx="3">
                  <c:v>37</c:v>
                </c:pt>
                <c:pt idx="4">
                  <c:v>60</c:v>
                </c:pt>
                <c:pt idx="5">
                  <c:v>80</c:v>
                </c:pt>
                <c:pt idx="6">
                  <c:v>118</c:v>
                </c:pt>
                <c:pt idx="7">
                  <c:v>120</c:v>
                </c:pt>
                <c:pt idx="8">
                  <c:v>135</c:v>
                </c:pt>
                <c:pt idx="9">
                  <c:v>194</c:v>
                </c:pt>
                <c:pt idx="10">
                  <c:v>198</c:v>
                </c:pt>
                <c:pt idx="11">
                  <c:v>154</c:v>
                </c:pt>
                <c:pt idx="12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E4-49B6-84E8-F73D2BD9D8B2}"/>
            </c:ext>
          </c:extLst>
        </c:ser>
        <c:ser>
          <c:idx val="3"/>
          <c:order val="3"/>
          <c:tx>
            <c:strRef>
              <c:f>'مقالات معتبر و ISC'!$E$3</c:f>
              <c:strCache>
                <c:ptCount val="1"/>
                <c:pt idx="0">
                  <c:v>دانشکده علوم انسانی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'مقالات معتبر و ISC'!$A$4:$A$16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معتبر و ISC'!$E$4:$E$16</c:f>
              <c:numCache>
                <c:formatCode>General</c:formatCode>
                <c:ptCount val="13"/>
                <c:pt idx="0">
                  <c:v>18</c:v>
                </c:pt>
                <c:pt idx="1">
                  <c:v>22</c:v>
                </c:pt>
                <c:pt idx="2">
                  <c:v>24</c:v>
                </c:pt>
                <c:pt idx="3">
                  <c:v>52</c:v>
                </c:pt>
                <c:pt idx="4">
                  <c:v>54</c:v>
                </c:pt>
                <c:pt idx="5">
                  <c:v>69</c:v>
                </c:pt>
                <c:pt idx="6">
                  <c:v>107</c:v>
                </c:pt>
                <c:pt idx="7">
                  <c:v>103</c:v>
                </c:pt>
                <c:pt idx="8">
                  <c:v>97</c:v>
                </c:pt>
                <c:pt idx="9">
                  <c:v>113</c:v>
                </c:pt>
                <c:pt idx="10">
                  <c:v>146</c:v>
                </c:pt>
                <c:pt idx="11">
                  <c:v>108</c:v>
                </c:pt>
                <c:pt idx="12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E4-49B6-84E8-F73D2BD9D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302592"/>
        <c:axId val="395304888"/>
      </c:barChart>
      <c:catAx>
        <c:axId val="3953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304888"/>
        <c:crosses val="autoZero"/>
        <c:auto val="1"/>
        <c:lblAlgn val="ctr"/>
        <c:lblOffset val="100"/>
        <c:noMultiLvlLbl val="0"/>
      </c:catAx>
      <c:valAx>
        <c:axId val="39530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30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تعداد مقالات علمی- پژوهشی معتبر و</a:t>
            </a:r>
            <a:r>
              <a:rPr lang="en-US"/>
              <a:t>ISC </a:t>
            </a:r>
            <a:r>
              <a:rPr lang="fa-IR"/>
              <a:t> دانشگاه در سال های 98-86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'مقالات معتبر و ISC'!$H$3</c:f>
              <c:strCache>
                <c:ptCount val="1"/>
                <c:pt idx="0">
                  <c:v>مجموع مقالات دانشگاه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'مقالات معتبر و ISC'!$A$4:$A$16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xVal>
          <c:yVal>
            <c:numRef>
              <c:f>'مقالات معتبر و ISC'!$H$4:$H$16</c:f>
              <c:numCache>
                <c:formatCode>General</c:formatCode>
                <c:ptCount val="13"/>
                <c:pt idx="0">
                  <c:v>42</c:v>
                </c:pt>
                <c:pt idx="1">
                  <c:v>67</c:v>
                </c:pt>
                <c:pt idx="2">
                  <c:v>67</c:v>
                </c:pt>
                <c:pt idx="3">
                  <c:v>104</c:v>
                </c:pt>
                <c:pt idx="4">
                  <c:v>130</c:v>
                </c:pt>
                <c:pt idx="5">
                  <c:v>180</c:v>
                </c:pt>
                <c:pt idx="6">
                  <c:v>273</c:v>
                </c:pt>
                <c:pt idx="7">
                  <c:v>291</c:v>
                </c:pt>
                <c:pt idx="8">
                  <c:v>312</c:v>
                </c:pt>
                <c:pt idx="9">
                  <c:v>412</c:v>
                </c:pt>
                <c:pt idx="10">
                  <c:v>466</c:v>
                </c:pt>
                <c:pt idx="11">
                  <c:v>404</c:v>
                </c:pt>
                <c:pt idx="12">
                  <c:v>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DB-49E4-8818-368A2EE1D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49776656"/>
        <c:axId val="549777312"/>
      </c:scatterChart>
      <c:valAx>
        <c:axId val="54977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613822130308754"/>
              <c:y val="0.9106000392610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77312"/>
        <c:crosses val="autoZero"/>
        <c:crossBetween val="midCat"/>
      </c:valAx>
      <c:valAx>
        <c:axId val="5497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تعداد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7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سرانه مقالات علمی- پژوهشی معتبر و</a:t>
            </a:r>
            <a:r>
              <a:rPr lang="en-US"/>
              <a:t>ISC </a:t>
            </a:r>
            <a:r>
              <a:rPr lang="fa-IR"/>
              <a:t> دانشگاه در سال های 86 تا 98</a:t>
            </a:r>
          </a:p>
        </c:rich>
      </c:tx>
      <c:layout>
        <c:manualLayout>
          <c:xMode val="edge"/>
          <c:yMode val="edge"/>
          <c:x val="0.15902116490757803"/>
          <c:y val="4.4198882209108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36734238007471E-2"/>
          <c:y val="0.16077343403563346"/>
          <c:w val="0.90077697734591688"/>
          <c:h val="0.66831204062816918"/>
        </c:manualLayout>
      </c:layout>
      <c:lineChart>
        <c:grouping val="standard"/>
        <c:varyColors val="0"/>
        <c:ser>
          <c:idx val="0"/>
          <c:order val="0"/>
          <c:tx>
            <c:strRef>
              <c:f>'مقالات معتبر و ISC'!$I$3</c:f>
              <c:strCache>
                <c:ptCount val="1"/>
                <c:pt idx="0">
                  <c:v>سرانه دانشکده مهندسی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'مقالات معتبر و ISC'!$A$4:$A$16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معتبر و ISC'!$I$4:$I$16</c:f>
              <c:numCache>
                <c:formatCode>General</c:formatCode>
                <c:ptCount val="13"/>
                <c:pt idx="0">
                  <c:v>0.12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0.08</c:v>
                </c:pt>
                <c:pt idx="5">
                  <c:v>0.15</c:v>
                </c:pt>
                <c:pt idx="6">
                  <c:v>0.22</c:v>
                </c:pt>
                <c:pt idx="7">
                  <c:v>0.28000000000000003</c:v>
                </c:pt>
                <c:pt idx="8">
                  <c:v>0.37</c:v>
                </c:pt>
                <c:pt idx="9">
                  <c:v>0.52</c:v>
                </c:pt>
                <c:pt idx="10">
                  <c:v>0.49</c:v>
                </c:pt>
                <c:pt idx="11" formatCode="0.00">
                  <c:v>0.61475409836065575</c:v>
                </c:pt>
                <c:pt idx="12" formatCode="0.00">
                  <c:v>0.47244094488188976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5-43C4-ADE4-ED50255399F1}"/>
            </c:ext>
          </c:extLst>
        </c:ser>
        <c:ser>
          <c:idx val="1"/>
          <c:order val="1"/>
          <c:tx>
            <c:strRef>
              <c:f>'مقالات معتبر و ISC'!$J$3</c:f>
              <c:strCache>
                <c:ptCount val="1"/>
                <c:pt idx="0">
                  <c:v>سرانه دانشکده علوم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'مقالات معتبر و ISC'!$A$4:$A$16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معتبر و ISC'!$J$4:$J$16</c:f>
              <c:numCache>
                <c:formatCode>General</c:formatCode>
                <c:ptCount val="13"/>
                <c:pt idx="0">
                  <c:v>0.06</c:v>
                </c:pt>
                <c:pt idx="1">
                  <c:v>7.0000000000000007E-2</c:v>
                </c:pt>
                <c:pt idx="2">
                  <c:v>0.18</c:v>
                </c:pt>
                <c:pt idx="3">
                  <c:v>0.12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0.21</c:v>
                </c:pt>
                <c:pt idx="7">
                  <c:v>0.33</c:v>
                </c:pt>
                <c:pt idx="8">
                  <c:v>0.37</c:v>
                </c:pt>
                <c:pt idx="9">
                  <c:v>0.46</c:v>
                </c:pt>
                <c:pt idx="10">
                  <c:v>0.54</c:v>
                </c:pt>
                <c:pt idx="11" formatCode="0.00">
                  <c:v>0.62068965517241381</c:v>
                </c:pt>
                <c:pt idx="12" formatCode="0.00">
                  <c:v>0.69911504424778759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85-43C4-ADE4-ED50255399F1}"/>
            </c:ext>
          </c:extLst>
        </c:ser>
        <c:ser>
          <c:idx val="2"/>
          <c:order val="2"/>
          <c:tx>
            <c:strRef>
              <c:f>'مقالات معتبر و ISC'!$K$3</c:f>
              <c:strCache>
                <c:ptCount val="1"/>
                <c:pt idx="0">
                  <c:v>سرانه دانشکده کشاورزی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'مقالات معتبر و ISC'!$A$4:$A$16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معتبر و ISC'!$K$4:$K$16</c:f>
              <c:numCache>
                <c:formatCode>General</c:formatCode>
                <c:ptCount val="13"/>
                <c:pt idx="0">
                  <c:v>0.33</c:v>
                </c:pt>
                <c:pt idx="1">
                  <c:v>0.62</c:v>
                </c:pt>
                <c:pt idx="2">
                  <c:v>0.4</c:v>
                </c:pt>
                <c:pt idx="3">
                  <c:v>0.65</c:v>
                </c:pt>
                <c:pt idx="4">
                  <c:v>1.07</c:v>
                </c:pt>
                <c:pt idx="5">
                  <c:v>1.21</c:v>
                </c:pt>
                <c:pt idx="6">
                  <c:v>1.41</c:v>
                </c:pt>
                <c:pt idx="7">
                  <c:v>1.64</c:v>
                </c:pt>
                <c:pt idx="8">
                  <c:v>1.71</c:v>
                </c:pt>
                <c:pt idx="9">
                  <c:v>2.2999999999999998</c:v>
                </c:pt>
                <c:pt idx="10">
                  <c:v>2.2799999999999998</c:v>
                </c:pt>
                <c:pt idx="11" formatCode="0.00">
                  <c:v>1.9493670886075949</c:v>
                </c:pt>
                <c:pt idx="12" formatCode="0.00">
                  <c:v>2.0987654320987654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85-43C4-ADE4-ED50255399F1}"/>
            </c:ext>
          </c:extLst>
        </c:ser>
        <c:ser>
          <c:idx val="3"/>
          <c:order val="3"/>
          <c:tx>
            <c:strRef>
              <c:f>'مقالات معتبر و ISC'!$L$3</c:f>
              <c:strCache>
                <c:ptCount val="1"/>
                <c:pt idx="0">
                  <c:v>سرانه دانشکده علوم انسانی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'مقالات معتبر و ISC'!$A$4:$A$16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معتبر و ISC'!$L$4:$L$16</c:f>
              <c:numCache>
                <c:formatCode>General</c:formatCode>
                <c:ptCount val="13"/>
                <c:pt idx="0">
                  <c:v>0.34</c:v>
                </c:pt>
                <c:pt idx="1">
                  <c:v>0.39</c:v>
                </c:pt>
                <c:pt idx="2">
                  <c:v>0.41</c:v>
                </c:pt>
                <c:pt idx="3">
                  <c:v>0.85</c:v>
                </c:pt>
                <c:pt idx="4">
                  <c:v>0.92</c:v>
                </c:pt>
                <c:pt idx="5">
                  <c:v>1.1100000000000001</c:v>
                </c:pt>
                <c:pt idx="6">
                  <c:v>0.93</c:v>
                </c:pt>
                <c:pt idx="7">
                  <c:v>1.39</c:v>
                </c:pt>
                <c:pt idx="8">
                  <c:v>1.23</c:v>
                </c:pt>
                <c:pt idx="9">
                  <c:v>1.34</c:v>
                </c:pt>
                <c:pt idx="10">
                  <c:v>1.67</c:v>
                </c:pt>
                <c:pt idx="11" formatCode="0.00">
                  <c:v>1.2857142857142858</c:v>
                </c:pt>
                <c:pt idx="12" formatCode="0.00">
                  <c:v>1.2413793103448276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85-43C4-ADE4-ED50255399F1}"/>
            </c:ext>
          </c:extLst>
        </c:ser>
        <c:ser>
          <c:idx val="4"/>
          <c:order val="4"/>
          <c:tx>
            <c:strRef>
              <c:f>'مقالات معتبر و ISC'!$M$3</c:f>
              <c:strCache>
                <c:ptCount val="1"/>
                <c:pt idx="0">
                  <c:v>سرانه دانشگاه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'مقالات معتبر و ISC'!$A$4:$A$16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معتبر و ISC'!$M$4:$M$16</c:f>
              <c:numCache>
                <c:formatCode>General</c:formatCode>
                <c:ptCount val="13"/>
                <c:pt idx="0">
                  <c:v>0.2</c:v>
                </c:pt>
                <c:pt idx="1">
                  <c:v>0.3</c:v>
                </c:pt>
                <c:pt idx="2">
                  <c:v>0.27</c:v>
                </c:pt>
                <c:pt idx="3">
                  <c:v>0.39</c:v>
                </c:pt>
                <c:pt idx="4">
                  <c:v>0.46</c:v>
                </c:pt>
                <c:pt idx="5">
                  <c:v>0.56999999999999995</c:v>
                </c:pt>
                <c:pt idx="6">
                  <c:v>0.6</c:v>
                </c:pt>
                <c:pt idx="7">
                  <c:v>0.79</c:v>
                </c:pt>
                <c:pt idx="8">
                  <c:v>0.81</c:v>
                </c:pt>
                <c:pt idx="9">
                  <c:v>1.01</c:v>
                </c:pt>
                <c:pt idx="10">
                  <c:v>1.1000000000000001</c:v>
                </c:pt>
                <c:pt idx="11" formatCode="0.000">
                  <c:v>0.9975308641975309</c:v>
                </c:pt>
                <c:pt idx="12" formatCode="0.00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85-43C4-ADE4-ED5025539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210832"/>
        <c:axId val="387209192"/>
      </c:lineChart>
      <c:catAx>
        <c:axId val="38721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09192"/>
        <c:crosses val="autoZero"/>
        <c:auto val="1"/>
        <c:lblAlgn val="ctr"/>
        <c:lblOffset val="100"/>
        <c:noMultiLvlLbl val="0"/>
      </c:catAx>
      <c:valAx>
        <c:axId val="38720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سرانه</a:t>
                </a:r>
                <a:endParaRPr lang="en-US"/>
              </a:p>
            </c:rich>
          </c:tx>
          <c:layout/>
          <c:overlay val="0"/>
          <c:spPr>
            <a:solidFill>
              <a:srgbClr val="FFFF00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1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 نمودار مقالات منتشره در مجلات سایر به تفکیک دانشکده از 98-86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'مقالات منتشره سایر'!$B$3</c:f>
              <c:strCache>
                <c:ptCount val="1"/>
                <c:pt idx="0">
                  <c:v>دانشکده مهندسی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'مقالات منتشره سایر'!$A$4:$A$16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منتشره سایر'!$B$4:$B$16</c:f>
              <c:numCache>
                <c:formatCode>General</c:formatCode>
                <c:ptCount val="13"/>
                <c:pt idx="0">
                  <c:v>5</c:v>
                </c:pt>
                <c:pt idx="1">
                  <c:v>7</c:v>
                </c:pt>
                <c:pt idx="2">
                  <c:v>11</c:v>
                </c:pt>
                <c:pt idx="3">
                  <c:v>16</c:v>
                </c:pt>
                <c:pt idx="4">
                  <c:v>37</c:v>
                </c:pt>
                <c:pt idx="5">
                  <c:v>43</c:v>
                </c:pt>
                <c:pt idx="6">
                  <c:v>36</c:v>
                </c:pt>
                <c:pt idx="7">
                  <c:v>53</c:v>
                </c:pt>
                <c:pt idx="8">
                  <c:v>40</c:v>
                </c:pt>
                <c:pt idx="9">
                  <c:v>26</c:v>
                </c:pt>
                <c:pt idx="10">
                  <c:v>13</c:v>
                </c:pt>
                <c:pt idx="11">
                  <c:v>35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1-44F0-ACF6-FB84DC9874B6}"/>
            </c:ext>
          </c:extLst>
        </c:ser>
        <c:ser>
          <c:idx val="1"/>
          <c:order val="1"/>
          <c:tx>
            <c:strRef>
              <c:f>'مقالات منتشره سایر'!$C$3</c:f>
              <c:strCache>
                <c:ptCount val="1"/>
                <c:pt idx="0">
                  <c:v>دانشکده علوم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'مقالات منتشره سایر'!$A$4:$A$16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منتشره سایر'!$C$4:$C$16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  <c:pt idx="4">
                  <c:v>15</c:v>
                </c:pt>
                <c:pt idx="5">
                  <c:v>13</c:v>
                </c:pt>
                <c:pt idx="6">
                  <c:v>15</c:v>
                </c:pt>
                <c:pt idx="7">
                  <c:v>23</c:v>
                </c:pt>
                <c:pt idx="8">
                  <c:v>17</c:v>
                </c:pt>
                <c:pt idx="9">
                  <c:v>16</c:v>
                </c:pt>
                <c:pt idx="10">
                  <c:v>17</c:v>
                </c:pt>
                <c:pt idx="11">
                  <c:v>27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1-44F0-ACF6-FB84DC9874B6}"/>
            </c:ext>
          </c:extLst>
        </c:ser>
        <c:ser>
          <c:idx val="2"/>
          <c:order val="2"/>
          <c:tx>
            <c:strRef>
              <c:f>'مقالات منتشره سایر'!$D$3</c:f>
              <c:strCache>
                <c:ptCount val="1"/>
                <c:pt idx="0">
                  <c:v>دانشکده کشاورزی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'مقالات منتشره سایر'!$A$4:$A$16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منتشره سایر'!$D$4:$D$16</c:f>
              <c:numCache>
                <c:formatCode>General</c:formatCode>
                <c:ptCount val="13"/>
                <c:pt idx="0">
                  <c:v>13</c:v>
                </c:pt>
                <c:pt idx="1">
                  <c:v>19</c:v>
                </c:pt>
                <c:pt idx="2">
                  <c:v>11</c:v>
                </c:pt>
                <c:pt idx="3">
                  <c:v>26</c:v>
                </c:pt>
                <c:pt idx="4">
                  <c:v>21</c:v>
                </c:pt>
                <c:pt idx="5">
                  <c:v>56</c:v>
                </c:pt>
                <c:pt idx="6">
                  <c:v>35</c:v>
                </c:pt>
                <c:pt idx="7">
                  <c:v>16</c:v>
                </c:pt>
                <c:pt idx="8">
                  <c:v>6</c:v>
                </c:pt>
                <c:pt idx="9">
                  <c:v>20</c:v>
                </c:pt>
                <c:pt idx="10">
                  <c:v>14</c:v>
                </c:pt>
                <c:pt idx="11">
                  <c:v>15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1-44F0-ACF6-FB84DC9874B6}"/>
            </c:ext>
          </c:extLst>
        </c:ser>
        <c:ser>
          <c:idx val="3"/>
          <c:order val="3"/>
          <c:tx>
            <c:strRef>
              <c:f>'مقالات منتشره سایر'!$E$3</c:f>
              <c:strCache>
                <c:ptCount val="1"/>
                <c:pt idx="0">
                  <c:v>دانشکده علوم انسانی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'مقالات منتشره سایر'!$A$4:$A$16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'مقالات منتشره سایر'!$E$4:$E$16</c:f>
              <c:numCache>
                <c:formatCode>General</c:formatCode>
                <c:ptCount val="13"/>
                <c:pt idx="0">
                  <c:v>27</c:v>
                </c:pt>
                <c:pt idx="1">
                  <c:v>31</c:v>
                </c:pt>
                <c:pt idx="2">
                  <c:v>30</c:v>
                </c:pt>
                <c:pt idx="3">
                  <c:v>40</c:v>
                </c:pt>
                <c:pt idx="4">
                  <c:v>30</c:v>
                </c:pt>
                <c:pt idx="5">
                  <c:v>44</c:v>
                </c:pt>
                <c:pt idx="6">
                  <c:v>41</c:v>
                </c:pt>
                <c:pt idx="7">
                  <c:v>45</c:v>
                </c:pt>
                <c:pt idx="8">
                  <c:v>39</c:v>
                </c:pt>
                <c:pt idx="9">
                  <c:v>47</c:v>
                </c:pt>
                <c:pt idx="10">
                  <c:v>41</c:v>
                </c:pt>
                <c:pt idx="11">
                  <c:v>42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81-44F0-ACF6-FB84DC987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880336"/>
        <c:axId val="383871152"/>
        <c:axId val="0"/>
      </c:bar3DChart>
      <c:catAx>
        <c:axId val="38388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71152"/>
        <c:crosses val="autoZero"/>
        <c:auto val="1"/>
        <c:lblAlgn val="ctr"/>
        <c:lblOffset val="100"/>
        <c:noMultiLvlLbl val="0"/>
      </c:catAx>
      <c:valAx>
        <c:axId val="38387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8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 نمودار مقالات منتشره دانشگاه در مجلات سایر از سال های 98-86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'مقالات منتشره سایر'!$H$3</c:f>
              <c:strCache>
                <c:ptCount val="1"/>
                <c:pt idx="0">
                  <c:v>مجموع مقالات دانشگاه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'مقالات منتشره سایر'!$A$4:$A$16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xVal>
          <c:yVal>
            <c:numRef>
              <c:f>'مقالات منتشره سایر'!$H$4:$H$16</c:f>
              <c:numCache>
                <c:formatCode>General</c:formatCode>
                <c:ptCount val="13"/>
                <c:pt idx="0">
                  <c:v>53</c:v>
                </c:pt>
                <c:pt idx="1">
                  <c:v>66</c:v>
                </c:pt>
                <c:pt idx="2">
                  <c:v>59</c:v>
                </c:pt>
                <c:pt idx="3">
                  <c:v>93</c:v>
                </c:pt>
                <c:pt idx="4">
                  <c:v>107</c:v>
                </c:pt>
                <c:pt idx="5">
                  <c:v>164</c:v>
                </c:pt>
                <c:pt idx="6">
                  <c:v>132</c:v>
                </c:pt>
                <c:pt idx="7">
                  <c:v>144</c:v>
                </c:pt>
                <c:pt idx="8">
                  <c:v>107</c:v>
                </c:pt>
                <c:pt idx="9">
                  <c:v>110</c:v>
                </c:pt>
                <c:pt idx="10">
                  <c:v>85</c:v>
                </c:pt>
                <c:pt idx="11">
                  <c:v>120</c:v>
                </c:pt>
                <c:pt idx="12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0A-4666-9D41-CF0C2CBFB89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13259680"/>
        <c:axId val="613260008"/>
      </c:scatterChart>
      <c:valAx>
        <c:axId val="61325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260008"/>
        <c:crosses val="autoZero"/>
        <c:crossBetween val="midCat"/>
      </c:valAx>
      <c:valAx>
        <c:axId val="61326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259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18</xdr:row>
      <xdr:rowOff>266699</xdr:rowOff>
    </xdr:from>
    <xdr:to>
      <xdr:col>23</xdr:col>
      <xdr:colOff>28575</xdr:colOff>
      <xdr:row>31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23</xdr:col>
      <xdr:colOff>66674</xdr:colOff>
      <xdr:row>13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4764</xdr:colOff>
      <xdr:row>19</xdr:row>
      <xdr:rowOff>19048</xdr:rowOff>
    </xdr:from>
    <xdr:to>
      <xdr:col>11</xdr:col>
      <xdr:colOff>714376</xdr:colOff>
      <xdr:row>32</xdr:row>
      <xdr:rowOff>38099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</xdr:colOff>
      <xdr:row>2</xdr:row>
      <xdr:rowOff>9523</xdr:rowOff>
    </xdr:from>
    <xdr:to>
      <xdr:col>24</xdr:col>
      <xdr:colOff>57150</xdr:colOff>
      <xdr:row>13</xdr:row>
      <xdr:rowOff>257175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9524</xdr:colOff>
      <xdr:row>19</xdr:row>
      <xdr:rowOff>0</xdr:rowOff>
    </xdr:from>
    <xdr:to>
      <xdr:col>22</xdr:col>
      <xdr:colOff>657224</xdr:colOff>
      <xdr:row>32</xdr:row>
      <xdr:rowOff>228600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18</xdr:row>
      <xdr:rowOff>247649</xdr:rowOff>
    </xdr:from>
    <xdr:to>
      <xdr:col>12</xdr:col>
      <xdr:colOff>647700</xdr:colOff>
      <xdr:row>32</xdr:row>
      <xdr:rowOff>228600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2</xdr:row>
      <xdr:rowOff>9524</xdr:rowOff>
    </xdr:from>
    <xdr:to>
      <xdr:col>21</xdr:col>
      <xdr:colOff>600074</xdr:colOff>
      <xdr:row>13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19</xdr:row>
      <xdr:rowOff>9524</xdr:rowOff>
    </xdr:from>
    <xdr:to>
      <xdr:col>13</xdr:col>
      <xdr:colOff>0</xdr:colOff>
      <xdr:row>32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8"/>
  <sheetViews>
    <sheetView rightToLeft="1" workbookViewId="0">
      <selection activeCell="B15" sqref="B15:H16"/>
    </sheetView>
  </sheetViews>
  <sheetFormatPr defaultColWidth="9" defaultRowHeight="21" x14ac:dyDescent="0.6"/>
  <cols>
    <col min="1" max="1" width="8.140625" style="18" customWidth="1"/>
    <col min="2" max="6" width="9" style="18"/>
    <col min="7" max="7" width="7.85546875" style="18" customWidth="1"/>
    <col min="8" max="8" width="9.7109375" style="19" customWidth="1"/>
    <col min="9" max="12" width="9.5703125" style="19" customWidth="1"/>
    <col min="13" max="13" width="9.5703125" style="18" customWidth="1"/>
    <col min="14" max="14" width="7.140625" style="18" customWidth="1"/>
    <col min="15" max="16384" width="9" style="18"/>
  </cols>
  <sheetData>
    <row r="2" spans="1:13" ht="22.5" customHeight="1" x14ac:dyDescent="0.7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27" customFormat="1" ht="62.25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21" t="s">
        <v>6</v>
      </c>
      <c r="G3" s="5" t="s">
        <v>7</v>
      </c>
      <c r="H3" s="26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</row>
    <row r="4" spans="1:13" x14ac:dyDescent="0.6">
      <c r="A4" s="9">
        <v>1386</v>
      </c>
      <c r="B4" s="28">
        <v>9</v>
      </c>
      <c r="C4" s="28">
        <v>71</v>
      </c>
      <c r="D4" s="28">
        <v>20</v>
      </c>
      <c r="E4" s="28">
        <v>1</v>
      </c>
      <c r="F4" s="29">
        <v>2</v>
      </c>
      <c r="G4" s="29">
        <f t="shared" ref="G4:G15" si="0">SUM(B4:F4)</f>
        <v>103</v>
      </c>
      <c r="H4" s="30">
        <v>103</v>
      </c>
      <c r="I4" s="28">
        <v>0.17</v>
      </c>
      <c r="J4" s="28">
        <v>1.37</v>
      </c>
      <c r="K4" s="28">
        <v>0.42</v>
      </c>
      <c r="L4" s="28">
        <v>0.02</v>
      </c>
      <c r="M4" s="29">
        <v>0.53</v>
      </c>
    </row>
    <row r="5" spans="1:13" x14ac:dyDescent="0.6">
      <c r="A5" s="9">
        <v>1387</v>
      </c>
      <c r="B5" s="28">
        <v>28</v>
      </c>
      <c r="C5" s="28">
        <v>67</v>
      </c>
      <c r="D5" s="28">
        <v>17</v>
      </c>
      <c r="E5" s="28">
        <v>1</v>
      </c>
      <c r="F5" s="29">
        <v>2</v>
      </c>
      <c r="G5" s="29">
        <f t="shared" si="0"/>
        <v>115</v>
      </c>
      <c r="H5" s="30">
        <v>113</v>
      </c>
      <c r="I5" s="28">
        <v>0.44</v>
      </c>
      <c r="J5" s="28">
        <v>1.1000000000000001</v>
      </c>
      <c r="K5" s="28">
        <v>0.34</v>
      </c>
      <c r="L5" s="28">
        <v>0.02</v>
      </c>
      <c r="M5" s="29">
        <v>0.49</v>
      </c>
    </row>
    <row r="6" spans="1:13" x14ac:dyDescent="0.6">
      <c r="A6" s="9">
        <v>1388</v>
      </c>
      <c r="B6" s="28">
        <v>31</v>
      </c>
      <c r="C6" s="28">
        <v>79</v>
      </c>
      <c r="D6" s="28">
        <v>20</v>
      </c>
      <c r="E6" s="28">
        <v>1</v>
      </c>
      <c r="F6" s="29">
        <v>0</v>
      </c>
      <c r="G6" s="29">
        <f t="shared" si="0"/>
        <v>131</v>
      </c>
      <c r="H6" s="30">
        <v>131</v>
      </c>
      <c r="I6" s="28">
        <v>0.4</v>
      </c>
      <c r="J6" s="28">
        <v>1.27</v>
      </c>
      <c r="K6" s="28">
        <v>0.36</v>
      </c>
      <c r="L6" s="28">
        <v>0.02</v>
      </c>
      <c r="M6" s="29">
        <v>0.52</v>
      </c>
    </row>
    <row r="7" spans="1:13" x14ac:dyDescent="0.6">
      <c r="A7" s="9">
        <v>1389</v>
      </c>
      <c r="B7" s="28">
        <v>46</v>
      </c>
      <c r="C7" s="28">
        <v>108</v>
      </c>
      <c r="D7" s="28">
        <v>41</v>
      </c>
      <c r="E7" s="28">
        <v>1</v>
      </c>
      <c r="F7" s="29">
        <v>2</v>
      </c>
      <c r="G7" s="29">
        <f t="shared" si="0"/>
        <v>198</v>
      </c>
      <c r="H7" s="30">
        <v>197</v>
      </c>
      <c r="I7" s="28">
        <v>0.54</v>
      </c>
      <c r="J7" s="28">
        <v>1.42</v>
      </c>
      <c r="K7" s="28">
        <v>0.72</v>
      </c>
      <c r="L7" s="28">
        <v>0.02</v>
      </c>
      <c r="M7" s="29">
        <v>0.71</v>
      </c>
    </row>
    <row r="8" spans="1:13" x14ac:dyDescent="0.6">
      <c r="A8" s="9">
        <v>1390</v>
      </c>
      <c r="B8" s="28">
        <v>62</v>
      </c>
      <c r="C8" s="28">
        <v>128</v>
      </c>
      <c r="D8" s="28">
        <v>43</v>
      </c>
      <c r="E8" s="28">
        <v>5</v>
      </c>
      <c r="F8" s="29">
        <v>4</v>
      </c>
      <c r="G8" s="29">
        <f t="shared" si="0"/>
        <v>242</v>
      </c>
      <c r="H8" s="30">
        <v>234</v>
      </c>
      <c r="I8" s="28">
        <v>0.7</v>
      </c>
      <c r="J8" s="28">
        <v>1.62</v>
      </c>
      <c r="K8" s="28">
        <v>0.7</v>
      </c>
      <c r="L8" s="28">
        <v>0.08</v>
      </c>
      <c r="M8" s="29">
        <v>0.83</v>
      </c>
    </row>
    <row r="9" spans="1:13" x14ac:dyDescent="0.6">
      <c r="A9" s="9">
        <v>1391</v>
      </c>
      <c r="B9" s="28">
        <v>54</v>
      </c>
      <c r="C9" s="28">
        <v>123</v>
      </c>
      <c r="D9" s="28">
        <v>27</v>
      </c>
      <c r="E9" s="28">
        <v>0</v>
      </c>
      <c r="F9" s="29">
        <v>0</v>
      </c>
      <c r="G9" s="29">
        <f t="shared" si="0"/>
        <v>204</v>
      </c>
      <c r="H9" s="30">
        <v>204</v>
      </c>
      <c r="I9" s="28">
        <v>0.55000000000000004</v>
      </c>
      <c r="J9" s="28">
        <v>1.37</v>
      </c>
      <c r="K9" s="28">
        <v>0.39</v>
      </c>
      <c r="L9" s="28">
        <v>0</v>
      </c>
      <c r="M9" s="29">
        <v>0.63</v>
      </c>
    </row>
    <row r="10" spans="1:13" x14ac:dyDescent="0.6">
      <c r="A10" s="9">
        <v>1392</v>
      </c>
      <c r="B10" s="28">
        <v>67</v>
      </c>
      <c r="C10" s="28">
        <v>123</v>
      </c>
      <c r="D10" s="28">
        <v>24</v>
      </c>
      <c r="E10" s="28">
        <v>2</v>
      </c>
      <c r="F10" s="29">
        <v>2</v>
      </c>
      <c r="G10" s="29">
        <f t="shared" si="0"/>
        <v>218</v>
      </c>
      <c r="H10" s="30">
        <v>216</v>
      </c>
      <c r="I10" s="28">
        <v>0.64</v>
      </c>
      <c r="J10" s="28">
        <v>1.17</v>
      </c>
      <c r="K10" s="28">
        <v>0.33</v>
      </c>
      <c r="L10" s="28">
        <v>0.03</v>
      </c>
      <c r="M10" s="29">
        <v>0.61</v>
      </c>
    </row>
    <row r="11" spans="1:13" x14ac:dyDescent="0.6">
      <c r="A11" s="9">
        <v>1393</v>
      </c>
      <c r="B11" s="28">
        <v>95</v>
      </c>
      <c r="C11" s="28">
        <v>149</v>
      </c>
      <c r="D11" s="28">
        <v>25</v>
      </c>
      <c r="E11" s="28">
        <v>5</v>
      </c>
      <c r="F11" s="29">
        <v>1</v>
      </c>
      <c r="G11" s="29">
        <f t="shared" si="0"/>
        <v>275</v>
      </c>
      <c r="H11" s="30">
        <v>269</v>
      </c>
      <c r="I11" s="28">
        <v>0.86</v>
      </c>
      <c r="J11" s="28">
        <v>1.41</v>
      </c>
      <c r="K11" s="28">
        <v>0.34</v>
      </c>
      <c r="L11" s="28">
        <v>7.0000000000000007E-2</v>
      </c>
      <c r="M11" s="29">
        <v>0.74</v>
      </c>
    </row>
    <row r="12" spans="1:13" x14ac:dyDescent="0.6">
      <c r="A12" s="9">
        <v>1394</v>
      </c>
      <c r="B12" s="28">
        <v>86</v>
      </c>
      <c r="C12" s="28">
        <v>167</v>
      </c>
      <c r="D12" s="28">
        <v>36</v>
      </c>
      <c r="E12" s="28">
        <v>5</v>
      </c>
      <c r="F12" s="29">
        <v>2</v>
      </c>
      <c r="G12" s="29">
        <f t="shared" si="0"/>
        <v>296</v>
      </c>
      <c r="H12" s="30">
        <v>292</v>
      </c>
      <c r="I12" s="28">
        <v>0.77</v>
      </c>
      <c r="J12" s="28">
        <v>1.5</v>
      </c>
      <c r="K12" s="28">
        <v>0.46</v>
      </c>
      <c r="L12" s="28">
        <v>0.06</v>
      </c>
      <c r="M12" s="29">
        <v>0.76</v>
      </c>
    </row>
    <row r="13" spans="1:13" x14ac:dyDescent="0.6">
      <c r="A13" s="9">
        <v>1395</v>
      </c>
      <c r="B13" s="28">
        <v>120</v>
      </c>
      <c r="C13" s="28">
        <v>190</v>
      </c>
      <c r="D13" s="28">
        <v>42</v>
      </c>
      <c r="E13" s="28">
        <v>12</v>
      </c>
      <c r="F13" s="29">
        <v>1</v>
      </c>
      <c r="G13" s="29">
        <f t="shared" si="0"/>
        <v>365</v>
      </c>
      <c r="H13" s="30">
        <v>360</v>
      </c>
      <c r="I13" s="28">
        <v>1.06</v>
      </c>
      <c r="J13" s="28">
        <v>1.7</v>
      </c>
      <c r="K13" s="28">
        <v>0.53</v>
      </c>
      <c r="L13" s="28">
        <v>0.15</v>
      </c>
      <c r="M13" s="29">
        <v>0.93</v>
      </c>
    </row>
    <row r="14" spans="1:13" x14ac:dyDescent="0.6">
      <c r="A14" s="9">
        <v>1396</v>
      </c>
      <c r="B14" s="28">
        <v>124</v>
      </c>
      <c r="C14" s="28">
        <v>195</v>
      </c>
      <c r="D14" s="28">
        <v>55</v>
      </c>
      <c r="E14" s="28">
        <v>13</v>
      </c>
      <c r="F14" s="29">
        <v>1</v>
      </c>
      <c r="G14" s="29">
        <f t="shared" si="0"/>
        <v>388</v>
      </c>
      <c r="H14" s="30">
        <v>383</v>
      </c>
      <c r="I14" s="28">
        <v>1.1000000000000001</v>
      </c>
      <c r="J14" s="28">
        <v>1.74</v>
      </c>
      <c r="K14" s="28">
        <v>0.69</v>
      </c>
      <c r="L14" s="28">
        <v>0.16</v>
      </c>
      <c r="M14" s="29">
        <v>0.99</v>
      </c>
    </row>
    <row r="15" spans="1:13" x14ac:dyDescent="0.6">
      <c r="A15" s="9">
        <v>1397</v>
      </c>
      <c r="B15" s="30">
        <v>150</v>
      </c>
      <c r="C15" s="30">
        <v>184</v>
      </c>
      <c r="D15" s="30">
        <v>56</v>
      </c>
      <c r="E15" s="30">
        <v>8</v>
      </c>
      <c r="F15" s="31">
        <v>2</v>
      </c>
      <c r="G15" s="31">
        <f t="shared" si="0"/>
        <v>400</v>
      </c>
      <c r="H15" s="30">
        <v>400</v>
      </c>
      <c r="I15" s="32">
        <f>B15/122</f>
        <v>1.2295081967213115</v>
      </c>
      <c r="J15" s="32">
        <f>C15/116</f>
        <v>1.5862068965517242</v>
      </c>
      <c r="K15" s="32">
        <f>D15/79</f>
        <v>0.70886075949367089</v>
      </c>
      <c r="L15" s="32">
        <f>E15/84</f>
        <v>9.5238095238095233E-2</v>
      </c>
      <c r="M15" s="32">
        <f>H15/405</f>
        <v>0.98765432098765427</v>
      </c>
    </row>
    <row r="16" spans="1:13" x14ac:dyDescent="0.6">
      <c r="A16" s="9">
        <v>1398</v>
      </c>
      <c r="B16" s="30">
        <v>112</v>
      </c>
      <c r="C16" s="30">
        <v>228</v>
      </c>
      <c r="D16" s="30">
        <v>56</v>
      </c>
      <c r="E16" s="30">
        <v>8</v>
      </c>
      <c r="F16" s="31">
        <v>2</v>
      </c>
      <c r="G16" s="31">
        <f t="shared" ref="G16" si="1">SUM(B16:E16)</f>
        <v>404</v>
      </c>
      <c r="H16" s="30">
        <v>402</v>
      </c>
      <c r="I16" s="32">
        <f>B16/127</f>
        <v>0.88188976377952755</v>
      </c>
      <c r="J16" s="32">
        <f>C16/113</f>
        <v>2.0176991150442478</v>
      </c>
      <c r="K16" s="32">
        <f>D16/81</f>
        <v>0.69135802469135799</v>
      </c>
      <c r="L16" s="32">
        <f>E16/87</f>
        <v>9.1954022988505746E-2</v>
      </c>
      <c r="M16" s="32">
        <f>H16/412</f>
        <v>0.97572815533980584</v>
      </c>
    </row>
    <row r="17" spans="1:13" x14ac:dyDescent="0.6">
      <c r="A17" s="17" t="s">
        <v>14</v>
      </c>
      <c r="I17" s="18"/>
      <c r="J17" s="18"/>
      <c r="K17" s="18"/>
      <c r="L17" s="18"/>
    </row>
    <row r="18" spans="1:13" ht="41.25" customHeight="1" x14ac:dyDescent="0.6">
      <c r="A18" s="36" t="s">
        <v>15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</sheetData>
  <mergeCells count="2">
    <mergeCell ref="A2:M2"/>
    <mergeCell ref="A18:M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21"/>
  <sheetViews>
    <sheetView rightToLeft="1" tabSelected="1" workbookViewId="0">
      <selection activeCell="B15" sqref="B15:H16"/>
    </sheetView>
  </sheetViews>
  <sheetFormatPr defaultColWidth="9" defaultRowHeight="19.5" x14ac:dyDescent="0.55000000000000004"/>
  <cols>
    <col min="1" max="6" width="9" style="1"/>
    <col min="7" max="7" width="7.5703125" style="1" customWidth="1"/>
    <col min="8" max="8" width="9" style="1"/>
    <col min="9" max="12" width="9.7109375" style="1" customWidth="1"/>
    <col min="13" max="16384" width="9" style="1"/>
  </cols>
  <sheetData>
    <row r="2" spans="1:13" ht="27" x14ac:dyDescent="0.7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63" x14ac:dyDescent="0.55000000000000004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21" t="s">
        <v>17</v>
      </c>
      <c r="G3" s="5" t="s">
        <v>7</v>
      </c>
      <c r="H3" s="6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</row>
    <row r="4" spans="1:13" ht="21" x14ac:dyDescent="0.6">
      <c r="A4" s="9">
        <v>1386</v>
      </c>
      <c r="B4" s="10">
        <v>6</v>
      </c>
      <c r="C4" s="10">
        <v>3</v>
      </c>
      <c r="D4" s="10">
        <v>16</v>
      </c>
      <c r="E4" s="10">
        <v>18</v>
      </c>
      <c r="F4" s="11">
        <v>1</v>
      </c>
      <c r="G4" s="11">
        <f t="shared" ref="G4:G16" si="0">SUM(B4:F4)</f>
        <v>44</v>
      </c>
      <c r="H4" s="14">
        <v>42</v>
      </c>
      <c r="I4" s="10">
        <v>0.12</v>
      </c>
      <c r="J4" s="10">
        <v>0.06</v>
      </c>
      <c r="K4" s="10">
        <v>0.33</v>
      </c>
      <c r="L4" s="10">
        <v>0.34</v>
      </c>
      <c r="M4" s="10">
        <v>0.2</v>
      </c>
    </row>
    <row r="5" spans="1:13" ht="21" x14ac:dyDescent="0.6">
      <c r="A5" s="9">
        <v>1387</v>
      </c>
      <c r="B5" s="10">
        <v>10</v>
      </c>
      <c r="C5" s="10">
        <v>4</v>
      </c>
      <c r="D5" s="10">
        <v>31</v>
      </c>
      <c r="E5" s="10">
        <v>22</v>
      </c>
      <c r="F5" s="11">
        <v>0</v>
      </c>
      <c r="G5" s="11">
        <f t="shared" si="0"/>
        <v>67</v>
      </c>
      <c r="H5" s="14">
        <v>67</v>
      </c>
      <c r="I5" s="10">
        <v>0.16</v>
      </c>
      <c r="J5" s="10">
        <v>7.0000000000000007E-2</v>
      </c>
      <c r="K5" s="10">
        <v>0.62</v>
      </c>
      <c r="L5" s="10">
        <v>0.39</v>
      </c>
      <c r="M5" s="10">
        <v>0.3</v>
      </c>
    </row>
    <row r="6" spans="1:13" ht="21" x14ac:dyDescent="0.6">
      <c r="A6" s="9">
        <v>1388</v>
      </c>
      <c r="B6" s="10">
        <v>11</v>
      </c>
      <c r="C6" s="10">
        <v>11</v>
      </c>
      <c r="D6" s="10">
        <v>22</v>
      </c>
      <c r="E6" s="10">
        <v>24</v>
      </c>
      <c r="F6" s="11">
        <v>0</v>
      </c>
      <c r="G6" s="11">
        <f t="shared" si="0"/>
        <v>68</v>
      </c>
      <c r="H6" s="14">
        <v>67</v>
      </c>
      <c r="I6" s="10">
        <v>0.14000000000000001</v>
      </c>
      <c r="J6" s="10">
        <v>0.18</v>
      </c>
      <c r="K6" s="10">
        <v>0.4</v>
      </c>
      <c r="L6" s="10">
        <v>0.41</v>
      </c>
      <c r="M6" s="10">
        <v>0.27</v>
      </c>
    </row>
    <row r="7" spans="1:13" ht="21" x14ac:dyDescent="0.6">
      <c r="A7" s="9">
        <v>1389</v>
      </c>
      <c r="B7" s="10">
        <v>12</v>
      </c>
      <c r="C7" s="10">
        <v>9</v>
      </c>
      <c r="D7" s="10">
        <v>37</v>
      </c>
      <c r="E7" s="10">
        <v>52</v>
      </c>
      <c r="F7" s="11">
        <v>2</v>
      </c>
      <c r="G7" s="11">
        <f t="shared" si="0"/>
        <v>112</v>
      </c>
      <c r="H7" s="14">
        <v>104</v>
      </c>
      <c r="I7" s="10">
        <v>0.14000000000000001</v>
      </c>
      <c r="J7" s="10">
        <v>0.12</v>
      </c>
      <c r="K7" s="10">
        <v>0.65</v>
      </c>
      <c r="L7" s="10">
        <v>0.85</v>
      </c>
      <c r="M7" s="10">
        <v>0.39</v>
      </c>
    </row>
    <row r="8" spans="1:13" ht="21" x14ac:dyDescent="0.6">
      <c r="A8" s="9">
        <v>1390</v>
      </c>
      <c r="B8" s="10">
        <v>7</v>
      </c>
      <c r="C8" s="10">
        <v>9</v>
      </c>
      <c r="D8" s="10">
        <v>60</v>
      </c>
      <c r="E8" s="10">
        <v>54</v>
      </c>
      <c r="F8" s="11">
        <v>0</v>
      </c>
      <c r="G8" s="11">
        <f t="shared" si="0"/>
        <v>130</v>
      </c>
      <c r="H8" s="14">
        <v>130</v>
      </c>
      <c r="I8" s="10">
        <v>0.08</v>
      </c>
      <c r="J8" s="10">
        <v>0.11</v>
      </c>
      <c r="K8" s="10">
        <v>1.07</v>
      </c>
      <c r="L8" s="10">
        <v>0.92</v>
      </c>
      <c r="M8" s="10">
        <v>0.46</v>
      </c>
    </row>
    <row r="9" spans="1:13" ht="21" x14ac:dyDescent="0.6">
      <c r="A9" s="9">
        <v>1391</v>
      </c>
      <c r="B9" s="10">
        <v>18</v>
      </c>
      <c r="C9" s="10">
        <v>12</v>
      </c>
      <c r="D9" s="10">
        <v>80</v>
      </c>
      <c r="E9" s="10">
        <v>69</v>
      </c>
      <c r="F9" s="11">
        <v>1</v>
      </c>
      <c r="G9" s="11">
        <f t="shared" si="0"/>
        <v>180</v>
      </c>
      <c r="H9" s="14">
        <v>180</v>
      </c>
      <c r="I9" s="10">
        <v>0.15</v>
      </c>
      <c r="J9" s="10">
        <v>0.14000000000000001</v>
      </c>
      <c r="K9" s="10">
        <v>1.21</v>
      </c>
      <c r="L9" s="10">
        <v>1.1100000000000001</v>
      </c>
      <c r="M9" s="10">
        <v>0.56999999999999995</v>
      </c>
    </row>
    <row r="10" spans="1:13" ht="21" x14ac:dyDescent="0.6">
      <c r="A10" s="9">
        <v>1392</v>
      </c>
      <c r="B10" s="10">
        <v>23</v>
      </c>
      <c r="C10" s="10">
        <v>22</v>
      </c>
      <c r="D10" s="10">
        <v>118</v>
      </c>
      <c r="E10" s="10">
        <v>107</v>
      </c>
      <c r="F10" s="11">
        <v>3</v>
      </c>
      <c r="G10" s="11">
        <f t="shared" si="0"/>
        <v>273</v>
      </c>
      <c r="H10" s="14">
        <v>273</v>
      </c>
      <c r="I10" s="10">
        <v>0.22</v>
      </c>
      <c r="J10" s="10">
        <v>0.21</v>
      </c>
      <c r="K10" s="10">
        <v>1.41</v>
      </c>
      <c r="L10" s="10">
        <v>0.93</v>
      </c>
      <c r="M10" s="10">
        <v>0.6</v>
      </c>
    </row>
    <row r="11" spans="1:13" ht="21" x14ac:dyDescent="0.6">
      <c r="A11" s="9">
        <v>1393</v>
      </c>
      <c r="B11" s="10">
        <v>31</v>
      </c>
      <c r="C11" s="10">
        <v>35</v>
      </c>
      <c r="D11" s="10">
        <v>120</v>
      </c>
      <c r="E11" s="10">
        <v>103</v>
      </c>
      <c r="F11" s="11">
        <v>2</v>
      </c>
      <c r="G11" s="11">
        <f t="shared" si="0"/>
        <v>291</v>
      </c>
      <c r="H11" s="14">
        <v>291</v>
      </c>
      <c r="I11" s="10">
        <v>0.28000000000000003</v>
      </c>
      <c r="J11" s="10">
        <v>0.33</v>
      </c>
      <c r="K11" s="10">
        <v>1.64</v>
      </c>
      <c r="L11" s="10">
        <v>1.39</v>
      </c>
      <c r="M11" s="10">
        <v>0.79</v>
      </c>
    </row>
    <row r="12" spans="1:13" ht="21" x14ac:dyDescent="0.6">
      <c r="A12" s="9">
        <v>1394</v>
      </c>
      <c r="B12" s="10">
        <v>41</v>
      </c>
      <c r="C12" s="10">
        <v>41</v>
      </c>
      <c r="D12" s="10">
        <v>135</v>
      </c>
      <c r="E12" s="10">
        <v>97</v>
      </c>
      <c r="F12" s="11">
        <v>0</v>
      </c>
      <c r="G12" s="11">
        <f t="shared" si="0"/>
        <v>314</v>
      </c>
      <c r="H12" s="14">
        <v>312</v>
      </c>
      <c r="I12" s="10">
        <v>0.37</v>
      </c>
      <c r="J12" s="10">
        <v>0.37</v>
      </c>
      <c r="K12" s="10">
        <v>1.71</v>
      </c>
      <c r="L12" s="10">
        <v>1.23</v>
      </c>
      <c r="M12" s="10">
        <v>0.81</v>
      </c>
    </row>
    <row r="13" spans="1:13" ht="21" x14ac:dyDescent="0.6">
      <c r="A13" s="9">
        <v>1395</v>
      </c>
      <c r="B13" s="10">
        <v>58</v>
      </c>
      <c r="C13" s="10">
        <v>53</v>
      </c>
      <c r="D13" s="10">
        <v>194</v>
      </c>
      <c r="E13" s="10">
        <v>113</v>
      </c>
      <c r="F13" s="11">
        <v>4</v>
      </c>
      <c r="G13" s="11">
        <f t="shared" si="0"/>
        <v>422</v>
      </c>
      <c r="H13" s="14">
        <v>412</v>
      </c>
      <c r="I13" s="10">
        <v>0.52</v>
      </c>
      <c r="J13" s="10">
        <v>0.46</v>
      </c>
      <c r="K13" s="10">
        <v>2.2999999999999998</v>
      </c>
      <c r="L13" s="10">
        <v>1.34</v>
      </c>
      <c r="M13" s="10">
        <v>1.01</v>
      </c>
    </row>
    <row r="14" spans="1:13" ht="21" x14ac:dyDescent="0.6">
      <c r="A14" s="9">
        <v>1396</v>
      </c>
      <c r="B14" s="10">
        <v>58</v>
      </c>
      <c r="C14" s="10">
        <v>67</v>
      </c>
      <c r="D14" s="10">
        <v>198</v>
      </c>
      <c r="E14" s="10">
        <v>146</v>
      </c>
      <c r="F14" s="11">
        <v>7</v>
      </c>
      <c r="G14" s="11">
        <f t="shared" si="0"/>
        <v>476</v>
      </c>
      <c r="H14" s="14">
        <v>466</v>
      </c>
      <c r="I14" s="10">
        <v>0.49</v>
      </c>
      <c r="J14" s="10">
        <v>0.54</v>
      </c>
      <c r="K14" s="10">
        <v>2.2799999999999998</v>
      </c>
      <c r="L14" s="10">
        <v>1.67</v>
      </c>
      <c r="M14" s="10">
        <v>1.1000000000000001</v>
      </c>
    </row>
    <row r="15" spans="1:13" ht="21" x14ac:dyDescent="0.6">
      <c r="A15" s="22">
        <v>1397</v>
      </c>
      <c r="B15" s="13">
        <v>75</v>
      </c>
      <c r="C15" s="13">
        <v>72</v>
      </c>
      <c r="D15" s="13">
        <v>154</v>
      </c>
      <c r="E15" s="13">
        <v>108</v>
      </c>
      <c r="F15" s="14">
        <v>9</v>
      </c>
      <c r="G15" s="14">
        <f t="shared" si="0"/>
        <v>418</v>
      </c>
      <c r="H15" s="13">
        <v>404</v>
      </c>
      <c r="I15" s="16">
        <f>B15/122</f>
        <v>0.61475409836065575</v>
      </c>
      <c r="J15" s="16">
        <f>C15/116</f>
        <v>0.62068965517241381</v>
      </c>
      <c r="K15" s="16">
        <f>D15/79</f>
        <v>1.9493670886075949</v>
      </c>
      <c r="L15" s="16">
        <f>E15/84</f>
        <v>1.2857142857142858</v>
      </c>
      <c r="M15" s="23">
        <f>H15/405</f>
        <v>0.9975308641975309</v>
      </c>
    </row>
    <row r="16" spans="1:13" ht="21" x14ac:dyDescent="0.6">
      <c r="A16" s="22">
        <v>1398</v>
      </c>
      <c r="B16" s="13">
        <v>60</v>
      </c>
      <c r="C16" s="13">
        <v>79</v>
      </c>
      <c r="D16" s="13">
        <v>170</v>
      </c>
      <c r="E16" s="13">
        <v>108</v>
      </c>
      <c r="F16" s="14">
        <v>3</v>
      </c>
      <c r="G16" s="14">
        <f t="shared" si="0"/>
        <v>420</v>
      </c>
      <c r="H16" s="13">
        <v>412</v>
      </c>
      <c r="I16" s="16">
        <f>B16/127</f>
        <v>0.47244094488188976</v>
      </c>
      <c r="J16" s="16">
        <f>C16/113</f>
        <v>0.69911504424778759</v>
      </c>
      <c r="K16" s="16">
        <f>D16/81</f>
        <v>2.0987654320987654</v>
      </c>
      <c r="L16" s="16">
        <f>E16/87</f>
        <v>1.2413793103448276</v>
      </c>
      <c r="M16" s="23">
        <f>H16/412</f>
        <v>1</v>
      </c>
    </row>
    <row r="17" spans="1:17" s="18" customFormat="1" ht="21" x14ac:dyDescent="0.6">
      <c r="A17" s="17" t="s">
        <v>14</v>
      </c>
      <c r="I17" s="19"/>
      <c r="J17" s="19"/>
      <c r="K17" s="19"/>
      <c r="L17" s="19"/>
      <c r="M17" s="19"/>
      <c r="N17" s="19"/>
    </row>
    <row r="18" spans="1:17" ht="42" customHeight="1" x14ac:dyDescent="0.55000000000000004">
      <c r="A18" s="35" t="s">
        <v>15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21" spans="1:17" x14ac:dyDescent="0.55000000000000004">
      <c r="O21" s="24" t="s">
        <v>18</v>
      </c>
      <c r="P21" s="25" t="e">
        <f>SUM(ISIمقالات!#REF!)</f>
        <v>#REF!</v>
      </c>
      <c r="Q21" s="25" t="e">
        <f>SUM(ISIمقالات!#REF!)</f>
        <v>#REF!</v>
      </c>
    </row>
  </sheetData>
  <mergeCells count="2">
    <mergeCell ref="A2:M2"/>
    <mergeCell ref="A18:M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18"/>
  <sheetViews>
    <sheetView rightToLeft="1" workbookViewId="0">
      <selection activeCell="B15" sqref="B15:H16"/>
    </sheetView>
  </sheetViews>
  <sheetFormatPr defaultColWidth="9" defaultRowHeight="19.5" x14ac:dyDescent="0.55000000000000004"/>
  <cols>
    <col min="1" max="1" width="7.7109375" style="1" customWidth="1"/>
    <col min="2" max="5" width="9.42578125" style="1" customWidth="1"/>
    <col min="6" max="6" width="10.28515625" style="1" customWidth="1"/>
    <col min="7" max="7" width="8" style="1" customWidth="1"/>
    <col min="8" max="8" width="11.5703125" style="1" customWidth="1"/>
    <col min="9" max="13" width="11" style="20" customWidth="1"/>
    <col min="14" max="16384" width="9" style="1"/>
  </cols>
  <sheetData>
    <row r="2" spans="1:13" ht="53.25" customHeight="1" x14ac:dyDescent="0.7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46.5" customHeight="1" x14ac:dyDescent="0.55000000000000004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5" t="s">
        <v>7</v>
      </c>
      <c r="H3" s="6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</row>
    <row r="4" spans="1:13" ht="21" x14ac:dyDescent="0.6">
      <c r="A4" s="9">
        <v>1386</v>
      </c>
      <c r="B4" s="10">
        <v>5</v>
      </c>
      <c r="C4" s="10">
        <v>8</v>
      </c>
      <c r="D4" s="10">
        <v>13</v>
      </c>
      <c r="E4" s="10">
        <v>27</v>
      </c>
      <c r="F4" s="11">
        <v>0</v>
      </c>
      <c r="G4" s="11">
        <f t="shared" ref="G4:G16" si="0">SUM(B4:F4)</f>
        <v>53</v>
      </c>
      <c r="H4" s="12">
        <f>SUM(B4:E4)</f>
        <v>53</v>
      </c>
      <c r="I4" s="10">
        <v>0.1</v>
      </c>
      <c r="J4" s="10">
        <v>0.15</v>
      </c>
      <c r="K4" s="10">
        <v>0.27</v>
      </c>
      <c r="L4" s="10">
        <v>0.51</v>
      </c>
      <c r="M4" s="10">
        <v>0.26</v>
      </c>
    </row>
    <row r="5" spans="1:13" ht="21" x14ac:dyDescent="0.6">
      <c r="A5" s="9">
        <v>1387</v>
      </c>
      <c r="B5" s="10">
        <v>7</v>
      </c>
      <c r="C5" s="10">
        <v>9</v>
      </c>
      <c r="D5" s="10">
        <v>19</v>
      </c>
      <c r="E5" s="10">
        <v>31</v>
      </c>
      <c r="F5" s="11">
        <v>0</v>
      </c>
      <c r="G5" s="11">
        <f t="shared" si="0"/>
        <v>66</v>
      </c>
      <c r="H5" s="12">
        <v>66</v>
      </c>
      <c r="I5" s="10">
        <v>0.11</v>
      </c>
      <c r="J5" s="10">
        <v>0.15</v>
      </c>
      <c r="K5" s="10">
        <v>0.38</v>
      </c>
      <c r="L5" s="10">
        <v>0.55000000000000004</v>
      </c>
      <c r="M5" s="10">
        <v>0.28999999999999998</v>
      </c>
    </row>
    <row r="6" spans="1:13" ht="21" x14ac:dyDescent="0.6">
      <c r="A6" s="9">
        <v>1388</v>
      </c>
      <c r="B6" s="10">
        <v>11</v>
      </c>
      <c r="C6" s="10">
        <v>8</v>
      </c>
      <c r="D6" s="10">
        <v>11</v>
      </c>
      <c r="E6" s="10">
        <v>30</v>
      </c>
      <c r="F6" s="11">
        <v>0</v>
      </c>
      <c r="G6" s="11">
        <f t="shared" si="0"/>
        <v>60</v>
      </c>
      <c r="H6" s="12">
        <v>59</v>
      </c>
      <c r="I6" s="10">
        <v>0.14000000000000001</v>
      </c>
      <c r="J6" s="10">
        <v>0.13</v>
      </c>
      <c r="K6" s="10">
        <v>0.2</v>
      </c>
      <c r="L6" s="10">
        <v>0.52</v>
      </c>
      <c r="M6" s="10">
        <v>0.23</v>
      </c>
    </row>
    <row r="7" spans="1:13" ht="21" x14ac:dyDescent="0.6">
      <c r="A7" s="9">
        <v>1389</v>
      </c>
      <c r="B7" s="10">
        <v>16</v>
      </c>
      <c r="C7" s="10">
        <v>12</v>
      </c>
      <c r="D7" s="10">
        <v>26</v>
      </c>
      <c r="E7" s="10">
        <v>40</v>
      </c>
      <c r="F7" s="11">
        <v>0</v>
      </c>
      <c r="G7" s="11">
        <f t="shared" si="0"/>
        <v>94</v>
      </c>
      <c r="H7" s="12">
        <v>93</v>
      </c>
      <c r="I7" s="10">
        <v>0.19</v>
      </c>
      <c r="J7" s="10">
        <v>0.16</v>
      </c>
      <c r="K7" s="10">
        <v>0.46</v>
      </c>
      <c r="L7" s="10">
        <v>0.66</v>
      </c>
      <c r="M7" s="10">
        <v>0.33</v>
      </c>
    </row>
    <row r="8" spans="1:13" ht="21" x14ac:dyDescent="0.6">
      <c r="A8" s="9">
        <v>1390</v>
      </c>
      <c r="B8" s="10">
        <v>37</v>
      </c>
      <c r="C8" s="10">
        <v>15</v>
      </c>
      <c r="D8" s="10">
        <v>21</v>
      </c>
      <c r="E8" s="10">
        <v>30</v>
      </c>
      <c r="F8" s="11">
        <v>4</v>
      </c>
      <c r="G8" s="11">
        <f t="shared" si="0"/>
        <v>107</v>
      </c>
      <c r="H8" s="12">
        <v>107</v>
      </c>
      <c r="I8" s="10">
        <v>0.42</v>
      </c>
      <c r="J8" s="10">
        <v>0.19</v>
      </c>
      <c r="K8" s="10">
        <v>0.38</v>
      </c>
      <c r="L8" s="10">
        <v>0.51</v>
      </c>
      <c r="M8" s="10">
        <v>0.37</v>
      </c>
    </row>
    <row r="9" spans="1:13" ht="21" x14ac:dyDescent="0.6">
      <c r="A9" s="9">
        <v>1391</v>
      </c>
      <c r="B9" s="10">
        <v>43</v>
      </c>
      <c r="C9" s="10">
        <v>13</v>
      </c>
      <c r="D9" s="10">
        <v>56</v>
      </c>
      <c r="E9" s="10">
        <v>44</v>
      </c>
      <c r="F9" s="11">
        <v>8</v>
      </c>
      <c r="G9" s="11">
        <f t="shared" si="0"/>
        <v>164</v>
      </c>
      <c r="H9" s="12">
        <v>164</v>
      </c>
      <c r="I9" s="10">
        <v>0.43</v>
      </c>
      <c r="J9" s="10">
        <v>0.14000000000000001</v>
      </c>
      <c r="K9" s="10">
        <v>0.8</v>
      </c>
      <c r="L9" s="10">
        <v>0.7</v>
      </c>
      <c r="M9" s="10">
        <v>0.48</v>
      </c>
    </row>
    <row r="10" spans="1:13" ht="21" x14ac:dyDescent="0.6">
      <c r="A10" s="9">
        <v>1392</v>
      </c>
      <c r="B10" s="10">
        <v>36</v>
      </c>
      <c r="C10" s="10">
        <v>15</v>
      </c>
      <c r="D10" s="10">
        <v>35</v>
      </c>
      <c r="E10" s="10">
        <v>41</v>
      </c>
      <c r="F10" s="11">
        <v>5</v>
      </c>
      <c r="G10" s="11">
        <f t="shared" si="0"/>
        <v>132</v>
      </c>
      <c r="H10" s="12">
        <v>132</v>
      </c>
      <c r="I10" s="10">
        <v>0.34</v>
      </c>
      <c r="J10" s="10">
        <v>0.14000000000000001</v>
      </c>
      <c r="K10" s="10">
        <v>0.48</v>
      </c>
      <c r="L10" s="10">
        <v>0.59</v>
      </c>
      <c r="M10" s="10">
        <v>0.36</v>
      </c>
    </row>
    <row r="11" spans="1:13" ht="21" x14ac:dyDescent="0.6">
      <c r="A11" s="9">
        <v>1393</v>
      </c>
      <c r="B11" s="10">
        <v>53</v>
      </c>
      <c r="C11" s="10">
        <v>23</v>
      </c>
      <c r="D11" s="10">
        <v>16</v>
      </c>
      <c r="E11" s="10">
        <v>45</v>
      </c>
      <c r="F11" s="11">
        <v>7</v>
      </c>
      <c r="G11" s="11">
        <f t="shared" si="0"/>
        <v>144</v>
      </c>
      <c r="H11" s="12">
        <v>144</v>
      </c>
      <c r="I11" s="10">
        <v>0.48</v>
      </c>
      <c r="J11" s="10">
        <v>0.22</v>
      </c>
      <c r="K11" s="10">
        <v>0.22</v>
      </c>
      <c r="L11" s="10">
        <v>0.61</v>
      </c>
      <c r="M11" s="10">
        <v>0.38</v>
      </c>
    </row>
    <row r="12" spans="1:13" ht="21" x14ac:dyDescent="0.6">
      <c r="A12" s="9">
        <v>1394</v>
      </c>
      <c r="B12" s="10">
        <v>40</v>
      </c>
      <c r="C12" s="10">
        <v>17</v>
      </c>
      <c r="D12" s="10">
        <v>6</v>
      </c>
      <c r="E12" s="10">
        <v>39</v>
      </c>
      <c r="F12" s="11">
        <v>5</v>
      </c>
      <c r="G12" s="11">
        <f t="shared" si="0"/>
        <v>107</v>
      </c>
      <c r="H12" s="12">
        <v>107</v>
      </c>
      <c r="I12" s="10">
        <v>0.36</v>
      </c>
      <c r="J12" s="10">
        <v>0.15</v>
      </c>
      <c r="K12" s="10">
        <v>0.08</v>
      </c>
      <c r="L12" s="10">
        <v>0.49</v>
      </c>
      <c r="M12" s="10">
        <v>0.27</v>
      </c>
    </row>
    <row r="13" spans="1:13" ht="21" x14ac:dyDescent="0.6">
      <c r="A13" s="9">
        <v>1395</v>
      </c>
      <c r="B13" s="10">
        <v>26</v>
      </c>
      <c r="C13" s="10">
        <v>16</v>
      </c>
      <c r="D13" s="10">
        <v>20</v>
      </c>
      <c r="E13" s="10">
        <v>47</v>
      </c>
      <c r="F13" s="11">
        <v>1</v>
      </c>
      <c r="G13" s="11">
        <f t="shared" si="0"/>
        <v>110</v>
      </c>
      <c r="H13" s="12">
        <v>110</v>
      </c>
      <c r="I13" s="10">
        <v>0.23</v>
      </c>
      <c r="J13" s="10">
        <v>0.14000000000000001</v>
      </c>
      <c r="K13" s="10">
        <v>0.25</v>
      </c>
      <c r="L13" s="10">
        <v>0.59</v>
      </c>
      <c r="M13" s="10">
        <v>0.28000000000000003</v>
      </c>
    </row>
    <row r="14" spans="1:13" ht="21" x14ac:dyDescent="0.6">
      <c r="A14" s="9">
        <v>1396</v>
      </c>
      <c r="B14" s="10">
        <v>13</v>
      </c>
      <c r="C14" s="10">
        <v>17</v>
      </c>
      <c r="D14" s="10">
        <v>14</v>
      </c>
      <c r="E14" s="10">
        <v>41</v>
      </c>
      <c r="F14" s="11">
        <v>1</v>
      </c>
      <c r="G14" s="11">
        <f t="shared" si="0"/>
        <v>86</v>
      </c>
      <c r="H14" s="12">
        <v>85</v>
      </c>
      <c r="I14" s="10">
        <v>0.12</v>
      </c>
      <c r="J14" s="10">
        <v>0.15</v>
      </c>
      <c r="K14" s="10">
        <v>0.18</v>
      </c>
      <c r="L14" s="10">
        <v>0.52</v>
      </c>
      <c r="M14" s="10">
        <v>0.22</v>
      </c>
    </row>
    <row r="15" spans="1:13" ht="21" x14ac:dyDescent="0.6">
      <c r="A15" s="9">
        <v>1397</v>
      </c>
      <c r="B15" s="13">
        <v>35</v>
      </c>
      <c r="C15" s="13">
        <v>27</v>
      </c>
      <c r="D15" s="13">
        <v>15</v>
      </c>
      <c r="E15" s="13">
        <v>42</v>
      </c>
      <c r="F15" s="14">
        <v>1</v>
      </c>
      <c r="G15" s="11">
        <f t="shared" si="0"/>
        <v>120</v>
      </c>
      <c r="H15" s="15">
        <v>120</v>
      </c>
      <c r="I15" s="16">
        <f>B15/122</f>
        <v>0.28688524590163933</v>
      </c>
      <c r="J15" s="16">
        <f>C15/116</f>
        <v>0.23275862068965517</v>
      </c>
      <c r="K15" s="16">
        <f>D15/79</f>
        <v>0.189873417721519</v>
      </c>
      <c r="L15" s="16">
        <f>E15/84</f>
        <v>0.5</v>
      </c>
      <c r="M15" s="16">
        <f>H15/405</f>
        <v>0.29629629629629628</v>
      </c>
    </row>
    <row r="16" spans="1:13" ht="21" x14ac:dyDescent="0.6">
      <c r="A16" s="9">
        <v>1398</v>
      </c>
      <c r="B16" s="13">
        <v>23</v>
      </c>
      <c r="C16" s="13">
        <v>18</v>
      </c>
      <c r="D16" s="13">
        <v>29</v>
      </c>
      <c r="E16" s="13">
        <v>6</v>
      </c>
      <c r="F16" s="14">
        <v>3</v>
      </c>
      <c r="G16" s="11">
        <f t="shared" si="0"/>
        <v>79</v>
      </c>
      <c r="H16" s="15">
        <v>79</v>
      </c>
      <c r="I16" s="16">
        <f>B16/127</f>
        <v>0.18110236220472442</v>
      </c>
      <c r="J16" s="16">
        <f>C16/113</f>
        <v>0.15929203539823009</v>
      </c>
      <c r="K16" s="16">
        <f>D16/81</f>
        <v>0.35802469135802467</v>
      </c>
      <c r="L16" s="16">
        <f>E16/87</f>
        <v>6.8965517241379309E-2</v>
      </c>
      <c r="M16" s="16">
        <f>H16/412</f>
        <v>0.19174757281553398</v>
      </c>
    </row>
    <row r="17" spans="1:14" s="18" customFormat="1" ht="21" x14ac:dyDescent="0.6">
      <c r="A17" s="17" t="s">
        <v>14</v>
      </c>
      <c r="I17" s="19"/>
      <c r="J17" s="19"/>
      <c r="K17" s="19"/>
      <c r="L17" s="19"/>
      <c r="M17" s="19"/>
      <c r="N17" s="19"/>
    </row>
    <row r="18" spans="1:14" ht="39" customHeight="1" x14ac:dyDescent="0.55000000000000004">
      <c r="A18" s="35" t="s">
        <v>15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</sheetData>
  <mergeCells count="2">
    <mergeCell ref="A2:M2"/>
    <mergeCell ref="A18:M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ISIمقالات</vt:lpstr>
      <vt:lpstr>مقالات معتبر و ISC</vt:lpstr>
      <vt:lpstr>مقالات منتشره سایر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2021-02-21T08:11:13Z</dcterms:created>
  <dcterms:modified xsi:type="dcterms:W3CDTF">2021-02-21T08:19:02Z</dcterms:modified>
</cp:coreProperties>
</file>